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M86" i="1" l="1"/>
  <c r="M85" i="1" s="1"/>
  <c r="M84" i="1" s="1"/>
  <c r="M83" i="1" s="1"/>
  <c r="N87" i="1"/>
  <c r="N86" i="1" s="1"/>
  <c r="N85" i="1" s="1"/>
  <c r="N84" i="1" s="1"/>
  <c r="M87" i="1"/>
  <c r="N79" i="1"/>
  <c r="M79" i="1"/>
  <c r="N80" i="1"/>
  <c r="M80" i="1"/>
  <c r="N81" i="1"/>
  <c r="O81" i="1" s="1"/>
  <c r="M81" i="1"/>
  <c r="P80" i="1"/>
  <c r="O80" i="1"/>
  <c r="P81" i="1"/>
  <c r="N74" i="1"/>
  <c r="N75" i="1"/>
  <c r="M75" i="1"/>
  <c r="M74" i="1" s="1"/>
  <c r="M73" i="1" s="1"/>
  <c r="N76" i="1"/>
  <c r="M76" i="1"/>
  <c r="O75" i="1"/>
  <c r="P76" i="1"/>
  <c r="M66" i="1"/>
  <c r="M65" i="1"/>
  <c r="N70" i="1"/>
  <c r="M70" i="1"/>
  <c r="N71" i="1"/>
  <c r="M71" i="1"/>
  <c r="P69" i="1"/>
  <c r="O69" i="1"/>
  <c r="N67" i="1"/>
  <c r="O67" i="1" s="1"/>
  <c r="M67" i="1"/>
  <c r="P70" i="1"/>
  <c r="O70" i="1"/>
  <c r="P71" i="1"/>
  <c r="O71" i="1"/>
  <c r="N60" i="1"/>
  <c r="M60" i="1"/>
  <c r="P60" i="1" s="1"/>
  <c r="N61" i="1"/>
  <c r="M61" i="1"/>
  <c r="P61" i="1" s="1"/>
  <c r="N57" i="1"/>
  <c r="N56" i="1" s="1"/>
  <c r="N55" i="1" s="1"/>
  <c r="N54" i="1" s="1"/>
  <c r="M57" i="1"/>
  <c r="M56" i="1" s="1"/>
  <c r="O60" i="1"/>
  <c r="O61" i="1"/>
  <c r="M49" i="1"/>
  <c r="N50" i="1"/>
  <c r="P50" i="1" s="1"/>
  <c r="M50" i="1"/>
  <c r="N47" i="1"/>
  <c r="N46" i="1" s="1"/>
  <c r="M47" i="1"/>
  <c r="M46" i="1" s="1"/>
  <c r="N43" i="1"/>
  <c r="N42" i="1" s="1"/>
  <c r="M43" i="1"/>
  <c r="M42" i="1" s="1"/>
  <c r="N39" i="1"/>
  <c r="N38" i="1" s="1"/>
  <c r="M39" i="1"/>
  <c r="N33" i="1"/>
  <c r="M33" i="1"/>
  <c r="M32" i="1" s="1"/>
  <c r="M31" i="1" s="1"/>
  <c r="N28" i="1"/>
  <c r="N27" i="1" s="1"/>
  <c r="N26" i="1" s="1"/>
  <c r="N25" i="1" s="1"/>
  <c r="M28" i="1"/>
  <c r="M27" i="1" s="1"/>
  <c r="O28" i="1"/>
  <c r="N23" i="1"/>
  <c r="N22" i="1" s="1"/>
  <c r="N21" i="1" s="1"/>
  <c r="M23" i="1"/>
  <c r="P23" i="1" s="1"/>
  <c r="N17" i="1"/>
  <c r="N16" i="1" s="1"/>
  <c r="M17" i="1"/>
  <c r="O17" i="1" s="1"/>
  <c r="P34" i="1"/>
  <c r="O34" i="1"/>
  <c r="M64" i="1"/>
  <c r="P77" i="1"/>
  <c r="O77" i="1"/>
  <c r="N73" i="1"/>
  <c r="P59" i="1"/>
  <c r="O82" i="1"/>
  <c r="N78" i="1"/>
  <c r="P82" i="1"/>
  <c r="P29" i="1"/>
  <c r="P89" i="1"/>
  <c r="P88" i="1"/>
  <c r="P72" i="1"/>
  <c r="P68" i="1"/>
  <c r="P63" i="1"/>
  <c r="P62" i="1"/>
  <c r="P58" i="1"/>
  <c r="P52" i="1"/>
  <c r="P51" i="1"/>
  <c r="P48" i="1"/>
  <c r="P45" i="1"/>
  <c r="P44" i="1"/>
  <c r="P41" i="1"/>
  <c r="P40" i="1"/>
  <c r="P24" i="1"/>
  <c r="P19" i="1"/>
  <c r="P18" i="1"/>
  <c r="O29" i="1"/>
  <c r="O89" i="1"/>
  <c r="O88" i="1"/>
  <c r="O72" i="1"/>
  <c r="O68" i="1"/>
  <c r="O62" i="1"/>
  <c r="O58" i="1"/>
  <c r="O52" i="1"/>
  <c r="O51" i="1"/>
  <c r="O48" i="1"/>
  <c r="O45" i="1"/>
  <c r="O41" i="1"/>
  <c r="O40" i="1"/>
  <c r="O24" i="1"/>
  <c r="O19" i="1"/>
  <c r="O18" i="1"/>
  <c r="M78" i="1"/>
  <c r="P87" i="1" l="1"/>
  <c r="P86" i="1"/>
  <c r="O86" i="1"/>
  <c r="O87" i="1"/>
  <c r="P75" i="1"/>
  <c r="O76" i="1"/>
  <c r="P67" i="1"/>
  <c r="N66" i="1"/>
  <c r="P56" i="1"/>
  <c r="M55" i="1"/>
  <c r="P55" i="1" s="1"/>
  <c r="O56" i="1"/>
  <c r="O57" i="1"/>
  <c r="P57" i="1"/>
  <c r="N49" i="1"/>
  <c r="O47" i="1"/>
  <c r="O46" i="1"/>
  <c r="N37" i="1"/>
  <c r="N36" i="1" s="1"/>
  <c r="P42" i="1"/>
  <c r="P39" i="1"/>
  <c r="M38" i="1"/>
  <c r="O33" i="1"/>
  <c r="N15" i="1"/>
  <c r="N14" i="1" s="1"/>
  <c r="M26" i="1"/>
  <c r="P26" i="1" s="1"/>
  <c r="P27" i="1"/>
  <c r="O27" i="1"/>
  <c r="P17" i="1"/>
  <c r="M16" i="1"/>
  <c r="O16" i="1" s="1"/>
  <c r="O23" i="1"/>
  <c r="M22" i="1"/>
  <c r="M21" i="1" s="1"/>
  <c r="M20" i="1" s="1"/>
  <c r="P33" i="1"/>
  <c r="N32" i="1"/>
  <c r="O32" i="1" s="1"/>
  <c r="P43" i="1"/>
  <c r="O79" i="1"/>
  <c r="O39" i="1"/>
  <c r="O74" i="1"/>
  <c r="P46" i="1"/>
  <c r="P47" i="1"/>
  <c r="P28" i="1"/>
  <c r="O73" i="1"/>
  <c r="M30" i="1"/>
  <c r="P74" i="1"/>
  <c r="P79" i="1"/>
  <c r="P73" i="1"/>
  <c r="P85" i="1"/>
  <c r="O85" i="1"/>
  <c r="N20" i="1"/>
  <c r="O22" i="1"/>
  <c r="P22" i="1"/>
  <c r="N53" i="1"/>
  <c r="P78" i="1"/>
  <c r="O78" i="1"/>
  <c r="N83" i="1"/>
  <c r="O83" i="1" s="1"/>
  <c r="O84" i="1"/>
  <c r="P84" i="1"/>
  <c r="M54" i="1"/>
  <c r="N65" i="1" l="1"/>
  <c r="P66" i="1"/>
  <c r="O66" i="1"/>
  <c r="O55" i="1"/>
  <c r="P49" i="1"/>
  <c r="O49" i="1"/>
  <c r="P38" i="1"/>
  <c r="M37" i="1"/>
  <c r="P21" i="1"/>
  <c r="O21" i="1"/>
  <c r="O20" i="1"/>
  <c r="O38" i="1"/>
  <c r="M25" i="1"/>
  <c r="P25" i="1" s="1"/>
  <c r="N31" i="1"/>
  <c r="P32" i="1"/>
  <c r="M15" i="1"/>
  <c r="P16" i="1"/>
  <c r="O26" i="1"/>
  <c r="P20" i="1"/>
  <c r="P83" i="1"/>
  <c r="M53" i="1"/>
  <c r="P54" i="1"/>
  <c r="N35" i="1"/>
  <c r="N13" i="1"/>
  <c r="O54" i="1"/>
  <c r="N64" i="1" l="1"/>
  <c r="P65" i="1"/>
  <c r="O65" i="1"/>
  <c r="M36" i="1"/>
  <c r="O37" i="1"/>
  <c r="P37" i="1"/>
  <c r="O25" i="1"/>
  <c r="M14" i="1"/>
  <c r="P15" i="1"/>
  <c r="O15" i="1"/>
  <c r="N30" i="1"/>
  <c r="P31" i="1"/>
  <c r="O31" i="1"/>
  <c r="M35" i="1"/>
  <c r="P53" i="1"/>
  <c r="O53" i="1"/>
  <c r="O64" i="1" l="1"/>
  <c r="P64" i="1"/>
  <c r="P36" i="1"/>
  <c r="O36" i="1"/>
  <c r="M13" i="1"/>
  <c r="O14" i="1"/>
  <c r="P14" i="1"/>
  <c r="O30" i="1"/>
  <c r="P30" i="1"/>
  <c r="N12" i="1"/>
  <c r="N11" i="1" s="1"/>
  <c r="P35" i="1"/>
  <c r="O35" i="1"/>
  <c r="M12" i="1" l="1"/>
  <c r="O13" i="1"/>
  <c r="P13" i="1"/>
  <c r="N10" i="1"/>
  <c r="P12" i="1" l="1"/>
  <c r="M11" i="1"/>
  <c r="O12" i="1"/>
  <c r="N91" i="1"/>
  <c r="O11" i="1" l="1"/>
  <c r="M10" i="1"/>
  <c r="P11" i="1"/>
  <c r="M91" i="1" l="1"/>
  <c r="O10" i="1"/>
  <c r="P10" i="1"/>
  <c r="P91" i="1" l="1"/>
  <c r="O91" i="1"/>
</calcChain>
</file>

<file path=xl/sharedStrings.xml><?xml version="1.0" encoding="utf-8"?>
<sst xmlns="http://schemas.openxmlformats.org/spreadsheetml/2006/main" count="226" uniqueCount="60">
  <si>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</si>
  <si>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</si>
  <si>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</si>
  <si>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</si>
  <si>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</si>
  <si>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</si>
  <si>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</si>
  <si>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</si>
  <si>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жилищно-коммунальное хозяйство</t>
  </si>
  <si>
    <t>итого расходов:</t>
  </si>
  <si>
    <t>МО"Пологозаймищенский сельсовет"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</si>
  <si>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</si>
  <si>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</si>
  <si>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</si>
  <si>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</si>
  <si>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</si>
  <si>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</si>
  <si>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</si>
  <si>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</si>
  <si>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</si>
  <si>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</si>
  <si>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</si>
  <si>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</si>
  <si>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</si>
  <si>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02000800500</t>
  </si>
  <si>
    <t>0120051180</t>
  </si>
  <si>
    <t>0300080260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</si>
  <si>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</si>
  <si>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</si>
  <si>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</si>
  <si>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осуществление первичного воинского учета на территориях, где отсутствуют военные комиссариаты</t>
  </si>
  <si>
    <t>% исполнения</t>
  </si>
  <si>
    <t>неисполнено, тыс.руб.</t>
  </si>
  <si>
    <t>муниципальная программа</t>
  </si>
  <si>
    <t>0600080300</t>
  </si>
  <si>
    <t xml:space="preserve">Приложение № 2   к </t>
  </si>
  <si>
    <t>04</t>
  </si>
  <si>
    <t>НЕПРОГРАММНЫЕ МЕРОПРИЯТИЯ</t>
  </si>
  <si>
    <t>ВЕРНО:</t>
  </si>
  <si>
    <t>0400080270</t>
  </si>
  <si>
    <t>Администрация МО "Пологозаймищенский сельсовет"</t>
  </si>
  <si>
    <t xml:space="preserve">Подпрограмма "Обеспечение эффективной финансово-хозяйственной деятельности администрации МО "Пологозаймищенский сельсовет" </t>
  </si>
  <si>
    <t xml:space="preserve">Подпрограмма "Организация мобилизационной подготовки, системы воинского учета и бронирования в МО "Пологозаймищенский сельсовет" </t>
  </si>
  <si>
    <t xml:space="preserve">Муниципальная  программа "Забота" </t>
  </si>
  <si>
    <t>Муниципальная  программа "Укрепление пожарной безопасности на территории МО «Пологозаймищенский сельсовет»</t>
  </si>
  <si>
    <t xml:space="preserve">       Муниципальная  программа "Повышение эффективности использования муниципального имущества МО "Пологозаймищенский сельсовет"</t>
  </si>
  <si>
    <t>01100Б1110</t>
  </si>
  <si>
    <t>МП "Реализация функций органов местного самоуправления"</t>
  </si>
  <si>
    <t>Постановлению администрации муниципального</t>
  </si>
  <si>
    <t xml:space="preserve">образования "Пологозаймищенский сельсовет" </t>
  </si>
  <si>
    <t>Резервные средства для решения вопросов сельских поселений в рамках непрограммых мероприятий</t>
  </si>
  <si>
    <t>зарезервированные средства поселений</t>
  </si>
  <si>
    <t>9840000050</t>
  </si>
  <si>
    <t>800</t>
  </si>
  <si>
    <t xml:space="preserve"> Муниципальная программа "Благоустройство территории МО "Пологозаймищенский сельсовет"</t>
  </si>
  <si>
    <t>муниципальная подпрограмма</t>
  </si>
  <si>
    <t>от 23.05.2024   № 11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</si>
  <si>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1 квартал 2024 года</t>
  </si>
  <si>
    <t>План 2024 года, тыс.руб.</t>
  </si>
  <si>
    <t>Факт 2024 года,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</si>
</sst>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2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5"/>
      <name val="Arial"/>
      <family val="2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" fillId="0" borderId="0"/>
  </cellStyleXfs>
  <cellXfs count="168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7" fillId="0" borderId="0" xfId="0" applyFont="1" applyAlignment="1"/>
    <xf numFmtId="0" fontId="28" fillId="2" borderId="0" xfId="0" applyFont="1" applyFill="1" applyAlignment="1"/>
    <xf numFmtId="0" fontId="29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2" borderId="2" xfId="0" applyNumberFormat="1" applyFont="1" applyFill="1" applyBorder="1" applyAlignment="1">
      <alignment horizontal="right"/>
    </xf>
    <xf numFmtId="165" fontId="19" fillId="0" borderId="3" xfId="0" applyNumberFormat="1" applyFont="1" applyBorder="1" applyAlignment="1"/>
    <xf numFmtId="164" fontId="20" fillId="0" borderId="4" xfId="0" applyNumberFormat="1" applyFont="1" applyBorder="1" applyAlignment="1"/>
    <xf numFmtId="0" fontId="17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164" fontId="21" fillId="0" borderId="2" xfId="0" applyNumberFormat="1" applyFont="1" applyBorder="1" applyAlignment="1">
      <alignment horizontal="right"/>
    </xf>
    <xf numFmtId="165" fontId="21" fillId="0" borderId="3" xfId="0" applyNumberFormat="1" applyFont="1" applyBorder="1" applyAlignment="1"/>
    <xf numFmtId="164" fontId="22" fillId="0" borderId="4" xfId="0" applyNumberFormat="1" applyFont="1" applyBorder="1" applyAlignme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13" fillId="0" borderId="2" xfId="0" applyNumberFormat="1" applyFont="1" applyBorder="1" applyAlignment="1">
      <alignment horizontal="right"/>
    </xf>
    <xf numFmtId="165" fontId="23" fillId="0" borderId="3" xfId="0" applyNumberFormat="1" applyFont="1" applyBorder="1" applyAlignment="1"/>
    <xf numFmtId="164" fontId="24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64" fontId="23" fillId="0" borderId="2" xfId="0" applyNumberFormat="1" applyFont="1" applyBorder="1" applyAlignment="1">
      <alignment horizontal="right"/>
    </xf>
    <xf numFmtId="164" fontId="23" fillId="0" borderId="4" xfId="0" applyNumberFormat="1" applyFont="1" applyBorder="1" applyAlignment="1"/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164" fontId="11" fillId="0" borderId="2" xfId="0" applyNumberFormat="1" applyFont="1" applyBorder="1" applyAlignment="1">
      <alignment horizontal="right"/>
    </xf>
    <xf numFmtId="164" fontId="11" fillId="0" borderId="3" xfId="0" applyNumberFormat="1" applyFont="1" applyBorder="1" applyAlignment="1"/>
    <xf numFmtId="164" fontId="11" fillId="0" borderId="4" xfId="0" applyNumberFormat="1" applyFont="1" applyBorder="1" applyAlignment="1"/>
    <xf numFmtId="164" fontId="12" fillId="0" borderId="2" xfId="0" applyNumberFormat="1" applyFont="1" applyBorder="1" applyAlignment="1">
      <alignment horizontal="right"/>
    </xf>
    <xf numFmtId="165" fontId="25" fillId="0" borderId="3" xfId="0" applyNumberFormat="1" applyFont="1" applyBorder="1" applyAlignment="1"/>
    <xf numFmtId="164" fontId="24" fillId="0" borderId="2" xfId="0" applyNumberFormat="1" applyFont="1" applyBorder="1" applyAlignment="1">
      <alignment horizontal="righ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164" fontId="13" fillId="0" borderId="3" xfId="0" applyNumberFormat="1" applyFont="1" applyBorder="1" applyAlignment="1"/>
    <xf numFmtId="165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7" fillId="0" borderId="3" xfId="0" applyNumberFormat="1" applyFont="1" applyBorder="1" applyAlignment="1"/>
    <xf numFmtId="165" fontId="22" fillId="0" borderId="3" xfId="0" applyNumberFormat="1" applyFont="1" applyBorder="1" applyAlignment="1"/>
    <xf numFmtId="165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4" fontId="23" fillId="0" borderId="3" xfId="0" applyNumberFormat="1" applyFont="1" applyBorder="1" applyAlignment="1"/>
    <xf numFmtId="0" fontId="23" fillId="0" borderId="3" xfId="0" applyFont="1" applyBorder="1" applyAlignment="1"/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2" fontId="23" fillId="0" borderId="2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5" fontId="23" fillId="0" borderId="9" xfId="0" applyNumberFormat="1" applyFont="1" applyBorder="1" applyAlignment="1"/>
    <xf numFmtId="164" fontId="24" fillId="0" borderId="10" xfId="0" applyNumberFormat="1" applyFont="1" applyBorder="1" applyAlignment="1"/>
    <xf numFmtId="164" fontId="20" fillId="0" borderId="2" xfId="0" applyNumberFormat="1" applyFont="1" applyFill="1" applyBorder="1" applyAlignment="1">
      <alignment horizontal="right"/>
    </xf>
    <xf numFmtId="164" fontId="20" fillId="0" borderId="11" xfId="0" applyNumberFormat="1" applyFont="1" applyFill="1" applyBorder="1" applyAlignment="1">
      <alignment horizontal="right"/>
    </xf>
    <xf numFmtId="165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30" fillId="0" borderId="0" xfId="0" applyFont="1" applyAlignment="1"/>
    <xf numFmtId="0" fontId="26" fillId="0" borderId="0" xfId="0" applyFont="1" applyAlignment="1"/>
    <xf numFmtId="164" fontId="15" fillId="0" borderId="3" xfId="0" applyNumberFormat="1" applyFont="1" applyBorder="1" applyAlignment="1"/>
    <xf numFmtId="164" fontId="15" fillId="0" borderId="4" xfId="0" applyNumberFormat="1" applyFont="1" applyBorder="1" applyAlignment="1"/>
    <xf numFmtId="0" fontId="11" fillId="0" borderId="3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1" fontId="17" fillId="0" borderId="2" xfId="0" applyNumberFormat="1" applyFont="1" applyBorder="1" applyAlignment="1">
      <alignment horizontal="left" wrapText="1"/>
    </xf>
    <xf numFmtId="1" fontId="17" fillId="0" borderId="5" xfId="0" applyNumberFormat="1" applyFont="1" applyBorder="1" applyAlignment="1">
      <alignment horizontal="left" wrapText="1"/>
    </xf>
    <xf numFmtId="1" fontId="17" fillId="0" borderId="6" xfId="0" applyNumberFormat="1" applyFont="1" applyBorder="1" applyAlignment="1">
      <alignment horizontal="left" wrapText="1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" fontId="11" fillId="0" borderId="2" xfId="0" applyNumberFormat="1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 wrapText="1"/>
    </xf>
    <xf numFmtId="1" fontId="11" fillId="0" borderId="6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4" fontId="26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6" fillId="0" borderId="21" xfId="0" applyFont="1" applyFill="1" applyBorder="1" applyAlignment="1">
      <alignment horizontal="left" wrapText="1"/>
    </xf>
    <xf numFmtId="0" fontId="26" fillId="0" borderId="22" xfId="0" applyFont="1" applyFill="1" applyBorder="1" applyAlignment="1">
      <alignment horizontal="left" wrapText="1"/>
    </xf>
    <xf numFmtId="0" fontId="26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0"/>
  <sheetViews>
    <sheetView tabSelected="1" topLeftCell="A4" zoomScale="110" zoomScaleNormal="110" workbookViewId="0">
      <selection activeCell="N90" sqref="N90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7.83203125" style="1" customWidth="1"/>
    <col min="11" max="11" width="13.6640625" style="1" hidden="1" customWidth="1"/>
    <col min="12" max="12" width="12.83203125" style="1" hidden="1" customWidth="1"/>
    <col min="13" max="13" width="14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7"/>
      <c r="M2" s="89"/>
      <c r="N2" s="89"/>
      <c r="O2" s="120" t="s">
        <v>35</v>
      </c>
      <c r="P2" s="120"/>
    </row>
    <row r="3" spans="1:24" s="1" customFormat="1" ht="15.75" customHeight="1" x14ac:dyDescent="0.25">
      <c r="J3" s="11"/>
      <c r="M3" s="136" t="s">
        <v>48</v>
      </c>
      <c r="N3" s="136"/>
      <c r="O3" s="136"/>
      <c r="P3" s="136"/>
    </row>
    <row r="4" spans="1:24" s="1" customFormat="1" ht="18.75" x14ac:dyDescent="0.3">
      <c r="D4" s="16"/>
      <c r="M4" s="136" t="s">
        <v>49</v>
      </c>
      <c r="N4" s="136"/>
      <c r="O4" s="136"/>
      <c r="P4" s="136"/>
    </row>
    <row r="5" spans="1:24" s="1" customFormat="1" ht="16.5" customHeight="1" x14ac:dyDescent="0.25">
      <c r="L5" s="2"/>
      <c r="M5" s="2"/>
      <c r="O5" s="90" t="s">
        <v>56</v>
      </c>
      <c r="P5" s="90"/>
    </row>
    <row r="6" spans="1:24" s="1" customFormat="1" ht="55.5" customHeight="1" x14ac:dyDescent="0.3">
      <c r="A6" s="164" t="s">
        <v>57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8"/>
      <c r="R6" s="18"/>
      <c r="S6" s="18"/>
      <c r="T6" s="18"/>
      <c r="U6" s="18"/>
      <c r="V6" s="18"/>
      <c r="W6" s="18"/>
      <c r="X6" s="18"/>
    </row>
    <row r="7" spans="1:24" s="1" customFormat="1" ht="12" thickBot="1" x14ac:dyDescent="0.25"/>
    <row r="8" spans="1:24" s="1" customFormat="1" ht="12" customHeight="1" x14ac:dyDescent="0.2">
      <c r="A8" s="121" t="s">
        <v>0</v>
      </c>
      <c r="B8" s="122"/>
      <c r="C8" s="123"/>
      <c r="D8" s="127" t="s">
        <v>1</v>
      </c>
      <c r="E8" s="127" t="s">
        <v>2</v>
      </c>
      <c r="F8" s="127" t="s">
        <v>3</v>
      </c>
      <c r="G8" s="127" t="s">
        <v>4</v>
      </c>
      <c r="H8" s="131"/>
      <c r="I8" s="132"/>
      <c r="J8" s="132"/>
      <c r="K8" s="132"/>
      <c r="L8" s="133"/>
      <c r="M8" s="143" t="s">
        <v>58</v>
      </c>
      <c r="N8" s="129" t="s">
        <v>59</v>
      </c>
      <c r="O8" s="134" t="s">
        <v>31</v>
      </c>
      <c r="P8" s="141" t="s">
        <v>32</v>
      </c>
    </row>
    <row r="9" spans="1:24" s="3" customFormat="1" ht="32.25" customHeight="1" thickBot="1" x14ac:dyDescent="0.25">
      <c r="A9" s="124"/>
      <c r="B9" s="125"/>
      <c r="C9" s="126"/>
      <c r="D9" s="128"/>
      <c r="E9" s="128"/>
      <c r="F9" s="128"/>
      <c r="G9" s="128"/>
      <c r="H9" s="145" t="s">
        <v>5</v>
      </c>
      <c r="I9" s="146"/>
      <c r="J9" s="146"/>
      <c r="K9" s="146"/>
      <c r="L9" s="147"/>
      <c r="M9" s="144"/>
      <c r="N9" s="130"/>
      <c r="O9" s="135"/>
      <c r="P9" s="142"/>
    </row>
    <row r="10" spans="1:24" s="4" customFormat="1" ht="21.75" customHeight="1" x14ac:dyDescent="0.25">
      <c r="A10" s="152" t="s">
        <v>40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80">
        <f>M11+M83</f>
        <v>3501.6</v>
      </c>
      <c r="N10" s="81">
        <f>N11+N83</f>
        <v>529.26793999999995</v>
      </c>
      <c r="O10" s="82">
        <f t="shared" ref="O10:O19" si="0">N10/M10*100</f>
        <v>15.115031414210645</v>
      </c>
      <c r="P10" s="22">
        <f t="shared" ref="P10:P19" si="1">M10-N10</f>
        <v>2972.3320599999997</v>
      </c>
    </row>
    <row r="11" spans="1:24" s="15" customFormat="1" ht="13.7" customHeight="1" x14ac:dyDescent="0.25">
      <c r="A11" s="19"/>
      <c r="B11" s="155" t="s">
        <v>10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  <c r="M11" s="20">
        <f>M12+M35+M64+M73+M78</f>
        <v>3108.6</v>
      </c>
      <c r="N11" s="20">
        <f>N12+N35+N64+N73+N78</f>
        <v>513.56439999999998</v>
      </c>
      <c r="O11" s="21">
        <f t="shared" si="0"/>
        <v>16.520761757704435</v>
      </c>
      <c r="P11" s="22">
        <f t="shared" si="1"/>
        <v>2595.0356000000002</v>
      </c>
    </row>
    <row r="12" spans="1:24" s="6" customFormat="1" ht="13.35" customHeight="1" x14ac:dyDescent="0.25">
      <c r="A12" s="23"/>
      <c r="B12" s="24"/>
      <c r="C12" s="25"/>
      <c r="D12" s="158" t="s">
        <v>37</v>
      </c>
      <c r="E12" s="159"/>
      <c r="F12" s="159"/>
      <c r="G12" s="159"/>
      <c r="H12" s="159"/>
      <c r="I12" s="159"/>
      <c r="J12" s="159"/>
      <c r="K12" s="159"/>
      <c r="L12" s="160"/>
      <c r="M12" s="26">
        <f>M13+M20+M25+M30</f>
        <v>960.65599999999995</v>
      </c>
      <c r="N12" s="26">
        <f>N13+N20+N25+N30</f>
        <v>108.96398000000001</v>
      </c>
      <c r="O12" s="27">
        <f t="shared" si="0"/>
        <v>11.342663763095219</v>
      </c>
      <c r="P12" s="28">
        <f t="shared" si="1"/>
        <v>851.69201999999996</v>
      </c>
    </row>
    <row r="13" spans="1:24" s="7" customFormat="1" ht="35.25" customHeight="1" x14ac:dyDescent="0.25">
      <c r="A13" s="29"/>
      <c r="B13" s="30"/>
      <c r="C13" s="30"/>
      <c r="D13" s="31" t="s">
        <v>12</v>
      </c>
      <c r="E13" s="94" t="s">
        <v>29</v>
      </c>
      <c r="F13" s="95"/>
      <c r="G13" s="95"/>
      <c r="H13" s="95"/>
      <c r="I13" s="95"/>
      <c r="J13" s="95"/>
      <c r="K13" s="95"/>
      <c r="L13" s="96"/>
      <c r="M13" s="26">
        <f t="shared" ref="M13:N16" si="2">M14</f>
        <v>536.68999999999994</v>
      </c>
      <c r="N13" s="26">
        <f t="shared" si="2"/>
        <v>94.078980000000001</v>
      </c>
      <c r="O13" s="27">
        <f t="shared" si="0"/>
        <v>17.529482569080852</v>
      </c>
      <c r="P13" s="28">
        <f t="shared" si="1"/>
        <v>442.61101999999994</v>
      </c>
    </row>
    <row r="14" spans="1:24" s="8" customFormat="1" ht="15" customHeight="1" x14ac:dyDescent="0.2">
      <c r="A14" s="32"/>
      <c r="B14" s="25"/>
      <c r="C14" s="25"/>
      <c r="D14" s="33" t="s">
        <v>12</v>
      </c>
      <c r="E14" s="34" t="s">
        <v>14</v>
      </c>
      <c r="F14" s="165" t="s">
        <v>18</v>
      </c>
      <c r="G14" s="166"/>
      <c r="H14" s="166"/>
      <c r="I14" s="166"/>
      <c r="J14" s="166"/>
      <c r="K14" s="166"/>
      <c r="L14" s="167"/>
      <c r="M14" s="35">
        <f t="shared" si="2"/>
        <v>536.68999999999994</v>
      </c>
      <c r="N14" s="35">
        <f t="shared" si="2"/>
        <v>94.078980000000001</v>
      </c>
      <c r="O14" s="36">
        <f t="shared" si="0"/>
        <v>17.529482569080852</v>
      </c>
      <c r="P14" s="37">
        <f t="shared" si="1"/>
        <v>442.61101999999994</v>
      </c>
    </row>
    <row r="15" spans="1:24" s="9" customFormat="1" ht="11.25" customHeight="1" x14ac:dyDescent="0.2">
      <c r="A15" s="29"/>
      <c r="B15" s="30"/>
      <c r="C15" s="30"/>
      <c r="D15" s="31" t="s">
        <v>12</v>
      </c>
      <c r="E15" s="31" t="s">
        <v>14</v>
      </c>
      <c r="F15" s="31" t="s">
        <v>17</v>
      </c>
      <c r="G15" s="97" t="s">
        <v>19</v>
      </c>
      <c r="H15" s="98"/>
      <c r="I15" s="98"/>
      <c r="J15" s="98"/>
      <c r="K15" s="98"/>
      <c r="L15" s="99"/>
      <c r="M15" s="41">
        <f t="shared" si="2"/>
        <v>536.68999999999994</v>
      </c>
      <c r="N15" s="41">
        <f t="shared" si="2"/>
        <v>94.078980000000001</v>
      </c>
      <c r="O15" s="36">
        <f t="shared" si="0"/>
        <v>17.529482569080852</v>
      </c>
      <c r="P15" s="42">
        <f t="shared" si="1"/>
        <v>442.61101999999994</v>
      </c>
    </row>
    <row r="16" spans="1:24" s="1" customFormat="1" ht="15.75" customHeight="1" x14ac:dyDescent="0.2">
      <c r="A16" s="100">
        <v>400</v>
      </c>
      <c r="B16" s="101"/>
      <c r="C16" s="102"/>
      <c r="D16" s="31" t="s">
        <v>12</v>
      </c>
      <c r="E16" s="31" t="s">
        <v>14</v>
      </c>
      <c r="F16" s="31" t="s">
        <v>17</v>
      </c>
      <c r="G16" s="46">
        <v>100</v>
      </c>
      <c r="H16" s="105"/>
      <c r="I16" s="106"/>
      <c r="J16" s="106"/>
      <c r="K16" s="106"/>
      <c r="L16" s="107"/>
      <c r="M16" s="50">
        <f t="shared" si="2"/>
        <v>536.68999999999994</v>
      </c>
      <c r="N16" s="51">
        <f t="shared" si="2"/>
        <v>94.078980000000001</v>
      </c>
      <c r="O16" s="36">
        <f t="shared" ref="O16" si="3">N16/M16*100</f>
        <v>17.529482569080852</v>
      </c>
      <c r="P16" s="52">
        <f t="shared" ref="P16" si="4">M16-N16</f>
        <v>442.61101999999994</v>
      </c>
    </row>
    <row r="17" spans="1:16" s="1" customFormat="1" ht="15.75" customHeight="1" x14ac:dyDescent="0.2">
      <c r="A17" s="100">
        <v>400</v>
      </c>
      <c r="B17" s="101"/>
      <c r="C17" s="102"/>
      <c r="D17" s="31" t="s">
        <v>12</v>
      </c>
      <c r="E17" s="31" t="s">
        <v>14</v>
      </c>
      <c r="F17" s="31" t="s">
        <v>17</v>
      </c>
      <c r="G17" s="46">
        <v>120</v>
      </c>
      <c r="H17" s="105"/>
      <c r="I17" s="106"/>
      <c r="J17" s="106"/>
      <c r="K17" s="106"/>
      <c r="L17" s="107"/>
      <c r="M17" s="50">
        <f>M18+M19</f>
        <v>536.68999999999994</v>
      </c>
      <c r="N17" s="51">
        <f>N18+N19</f>
        <v>94.078980000000001</v>
      </c>
      <c r="O17" s="36">
        <f t="shared" ref="O17" si="5">N17/M17*100</f>
        <v>17.529482569080852</v>
      </c>
      <c r="P17" s="52">
        <f t="shared" ref="P17" si="6">M17-N17</f>
        <v>442.61101999999994</v>
      </c>
    </row>
    <row r="18" spans="1:16" s="1" customFormat="1" ht="15.75" customHeight="1" x14ac:dyDescent="0.2">
      <c r="A18" s="100">
        <v>400</v>
      </c>
      <c r="B18" s="101"/>
      <c r="C18" s="102"/>
      <c r="D18" s="31" t="s">
        <v>12</v>
      </c>
      <c r="E18" s="31" t="s">
        <v>14</v>
      </c>
      <c r="F18" s="31" t="s">
        <v>17</v>
      </c>
      <c r="G18" s="46">
        <v>121</v>
      </c>
      <c r="H18" s="105"/>
      <c r="I18" s="106"/>
      <c r="J18" s="106"/>
      <c r="K18" s="106"/>
      <c r="L18" s="107"/>
      <c r="M18" s="50">
        <v>412.20409999999998</v>
      </c>
      <c r="N18" s="51">
        <v>75.772260000000003</v>
      </c>
      <c r="O18" s="36">
        <f t="shared" si="0"/>
        <v>18.382218905634371</v>
      </c>
      <c r="P18" s="52">
        <f t="shared" si="1"/>
        <v>336.43183999999997</v>
      </c>
    </row>
    <row r="19" spans="1:16" s="5" customFormat="1" ht="18" customHeight="1" x14ac:dyDescent="0.2">
      <c r="A19" s="100">
        <v>400</v>
      </c>
      <c r="B19" s="101"/>
      <c r="C19" s="102"/>
      <c r="D19" s="31" t="s">
        <v>12</v>
      </c>
      <c r="E19" s="31" t="s">
        <v>14</v>
      </c>
      <c r="F19" s="31" t="s">
        <v>17</v>
      </c>
      <c r="G19" s="46">
        <v>129</v>
      </c>
      <c r="H19" s="105"/>
      <c r="I19" s="106"/>
      <c r="J19" s="106"/>
      <c r="K19" s="106"/>
      <c r="L19" s="107"/>
      <c r="M19" s="50">
        <v>124.4859</v>
      </c>
      <c r="N19" s="51">
        <v>18.306719999999999</v>
      </c>
      <c r="O19" s="36">
        <f t="shared" si="0"/>
        <v>14.705858253826335</v>
      </c>
      <c r="P19" s="52">
        <f t="shared" si="1"/>
        <v>106.17918</v>
      </c>
    </row>
    <row r="20" spans="1:16" s="7" customFormat="1" ht="32.25" customHeight="1" x14ac:dyDescent="0.2">
      <c r="A20" s="29"/>
      <c r="B20" s="30"/>
      <c r="C20" s="30"/>
      <c r="D20" s="31" t="s">
        <v>12</v>
      </c>
      <c r="E20" s="94" t="s">
        <v>28</v>
      </c>
      <c r="F20" s="95"/>
      <c r="G20" s="95"/>
      <c r="H20" s="95"/>
      <c r="I20" s="95"/>
      <c r="J20" s="95"/>
      <c r="K20" s="95"/>
      <c r="L20" s="96"/>
      <c r="M20" s="53">
        <f t="shared" ref="M20:N21" si="7">M21</f>
        <v>14.885</v>
      </c>
      <c r="N20" s="53">
        <f t="shared" si="7"/>
        <v>14.885</v>
      </c>
      <c r="O20" s="54">
        <f t="shared" ref="O20:O29" si="8">N20/M20*100</f>
        <v>100</v>
      </c>
      <c r="P20" s="42">
        <f t="shared" ref="P20:P29" si="9">M20-N20</f>
        <v>0</v>
      </c>
    </row>
    <row r="21" spans="1:16" s="8" customFormat="1" ht="11.45" customHeight="1" x14ac:dyDescent="0.2">
      <c r="A21" s="32"/>
      <c r="B21" s="25"/>
      <c r="C21" s="25"/>
      <c r="D21" s="33" t="s">
        <v>12</v>
      </c>
      <c r="E21" s="34" t="s">
        <v>13</v>
      </c>
      <c r="F21" s="94">
        <v>9800000000</v>
      </c>
      <c r="G21" s="95"/>
      <c r="H21" s="95"/>
      <c r="I21" s="95"/>
      <c r="J21" s="95"/>
      <c r="K21" s="95"/>
      <c r="L21" s="96"/>
      <c r="M21" s="35">
        <f t="shared" si="7"/>
        <v>14.885</v>
      </c>
      <c r="N21" s="35">
        <f t="shared" si="7"/>
        <v>14.885</v>
      </c>
      <c r="O21" s="36">
        <f t="shared" si="8"/>
        <v>100</v>
      </c>
      <c r="P21" s="42">
        <f t="shared" si="9"/>
        <v>0</v>
      </c>
    </row>
    <row r="22" spans="1:16" s="9" customFormat="1" ht="15" customHeight="1" x14ac:dyDescent="0.2">
      <c r="A22" s="29"/>
      <c r="B22" s="30"/>
      <c r="C22" s="30"/>
      <c r="D22" s="31" t="s">
        <v>12</v>
      </c>
      <c r="E22" s="31" t="s">
        <v>13</v>
      </c>
      <c r="F22" s="46" t="s">
        <v>20</v>
      </c>
      <c r="G22" s="97" t="s">
        <v>6</v>
      </c>
      <c r="H22" s="98"/>
      <c r="I22" s="98"/>
      <c r="J22" s="98"/>
      <c r="K22" s="98"/>
      <c r="L22" s="99"/>
      <c r="M22" s="41">
        <f>M23</f>
        <v>14.885</v>
      </c>
      <c r="N22" s="41">
        <f>N23</f>
        <v>14.885</v>
      </c>
      <c r="O22" s="36">
        <f t="shared" si="8"/>
        <v>100</v>
      </c>
      <c r="P22" s="42">
        <f t="shared" si="9"/>
        <v>0</v>
      </c>
    </row>
    <row r="23" spans="1:16" s="1" customFormat="1" ht="12" customHeight="1" x14ac:dyDescent="0.2">
      <c r="A23" s="100">
        <v>400</v>
      </c>
      <c r="B23" s="101"/>
      <c r="C23" s="102"/>
      <c r="D23" s="31" t="s">
        <v>12</v>
      </c>
      <c r="E23" s="31" t="s">
        <v>13</v>
      </c>
      <c r="F23" s="46" t="s">
        <v>20</v>
      </c>
      <c r="G23" s="46">
        <v>500</v>
      </c>
      <c r="H23" s="105"/>
      <c r="I23" s="106"/>
      <c r="J23" s="106"/>
      <c r="K23" s="106"/>
      <c r="L23" s="107"/>
      <c r="M23" s="50">
        <f>M24</f>
        <v>14.885</v>
      </c>
      <c r="N23" s="51">
        <f>N24</f>
        <v>14.885</v>
      </c>
      <c r="O23" s="36">
        <f t="shared" ref="O23" si="10">N23/M23*100</f>
        <v>100</v>
      </c>
      <c r="P23" s="42">
        <f t="shared" ref="P23" si="11">M23-N23</f>
        <v>0</v>
      </c>
    </row>
    <row r="24" spans="1:16" s="1" customFormat="1" ht="12" customHeight="1" x14ac:dyDescent="0.2">
      <c r="A24" s="100">
        <v>400</v>
      </c>
      <c r="B24" s="101"/>
      <c r="C24" s="102"/>
      <c r="D24" s="31" t="s">
        <v>12</v>
      </c>
      <c r="E24" s="31" t="s">
        <v>13</v>
      </c>
      <c r="F24" s="46" t="s">
        <v>20</v>
      </c>
      <c r="G24" s="46">
        <v>540</v>
      </c>
      <c r="H24" s="105"/>
      <c r="I24" s="106"/>
      <c r="J24" s="106"/>
      <c r="K24" s="106"/>
      <c r="L24" s="107"/>
      <c r="M24" s="50">
        <v>14.885</v>
      </c>
      <c r="N24" s="51">
        <v>14.885</v>
      </c>
      <c r="O24" s="36">
        <f t="shared" si="8"/>
        <v>100</v>
      </c>
      <c r="P24" s="42">
        <f t="shared" si="9"/>
        <v>0</v>
      </c>
    </row>
    <row r="25" spans="1:16" s="1" customFormat="1" ht="20.25" customHeight="1" x14ac:dyDescent="0.2">
      <c r="A25" s="29"/>
      <c r="B25" s="30"/>
      <c r="C25" s="30"/>
      <c r="D25" s="31" t="s">
        <v>12</v>
      </c>
      <c r="E25" s="94" t="s">
        <v>27</v>
      </c>
      <c r="F25" s="95"/>
      <c r="G25" s="95"/>
      <c r="H25" s="95"/>
      <c r="I25" s="95"/>
      <c r="J25" s="95"/>
      <c r="K25" s="95"/>
      <c r="L25" s="96"/>
      <c r="M25" s="55">
        <f t="shared" ref="M25:N28" si="12">M26</f>
        <v>15</v>
      </c>
      <c r="N25" s="55">
        <f t="shared" si="12"/>
        <v>0</v>
      </c>
      <c r="O25" s="36">
        <f t="shared" si="8"/>
        <v>0</v>
      </c>
      <c r="P25" s="42">
        <f t="shared" si="9"/>
        <v>15</v>
      </c>
    </row>
    <row r="26" spans="1:16" s="1" customFormat="1" ht="12" customHeight="1" x14ac:dyDescent="0.2">
      <c r="A26" s="32"/>
      <c r="B26" s="25"/>
      <c r="C26" s="25"/>
      <c r="D26" s="33" t="s">
        <v>12</v>
      </c>
      <c r="E26" s="56">
        <v>11</v>
      </c>
      <c r="F26" s="94">
        <v>9800000000</v>
      </c>
      <c r="G26" s="95"/>
      <c r="H26" s="95"/>
      <c r="I26" s="95"/>
      <c r="J26" s="95"/>
      <c r="K26" s="95"/>
      <c r="L26" s="96"/>
      <c r="M26" s="35">
        <f t="shared" si="12"/>
        <v>15</v>
      </c>
      <c r="N26" s="35">
        <f t="shared" si="12"/>
        <v>0</v>
      </c>
      <c r="O26" s="36">
        <f t="shared" si="8"/>
        <v>0</v>
      </c>
      <c r="P26" s="42">
        <f t="shared" si="9"/>
        <v>15</v>
      </c>
    </row>
    <row r="27" spans="1:16" s="7" customFormat="1" ht="11.45" customHeight="1" x14ac:dyDescent="0.2">
      <c r="A27" s="29"/>
      <c r="B27" s="30"/>
      <c r="C27" s="30"/>
      <c r="D27" s="31" t="s">
        <v>12</v>
      </c>
      <c r="E27" s="46">
        <v>11</v>
      </c>
      <c r="F27" s="31" t="s">
        <v>21</v>
      </c>
      <c r="G27" s="97" t="s">
        <v>7</v>
      </c>
      <c r="H27" s="98"/>
      <c r="I27" s="98"/>
      <c r="J27" s="98"/>
      <c r="K27" s="98"/>
      <c r="L27" s="99"/>
      <c r="M27" s="41">
        <f t="shared" si="12"/>
        <v>15</v>
      </c>
      <c r="N27" s="57">
        <f t="shared" si="12"/>
        <v>0</v>
      </c>
      <c r="O27" s="36">
        <f t="shared" si="8"/>
        <v>0</v>
      </c>
      <c r="P27" s="42">
        <f t="shared" si="9"/>
        <v>15</v>
      </c>
    </row>
    <row r="28" spans="1:16" s="8" customFormat="1" ht="11.25" customHeight="1" x14ac:dyDescent="0.2">
      <c r="A28" s="100">
        <v>400</v>
      </c>
      <c r="B28" s="101"/>
      <c r="C28" s="102"/>
      <c r="D28" s="31" t="s">
        <v>12</v>
      </c>
      <c r="E28" s="46">
        <v>11</v>
      </c>
      <c r="F28" s="31" t="s">
        <v>21</v>
      </c>
      <c r="G28" s="31" t="s">
        <v>53</v>
      </c>
      <c r="H28" s="105"/>
      <c r="I28" s="106"/>
      <c r="J28" s="106"/>
      <c r="K28" s="106"/>
      <c r="L28" s="107"/>
      <c r="M28" s="50">
        <f t="shared" si="12"/>
        <v>15</v>
      </c>
      <c r="N28" s="58">
        <f t="shared" si="12"/>
        <v>0</v>
      </c>
      <c r="O28" s="36">
        <f t="shared" ref="O28" si="13">N28/M28*100</f>
        <v>0</v>
      </c>
      <c r="P28" s="42">
        <f t="shared" ref="P28" si="14">M28-N28</f>
        <v>15</v>
      </c>
    </row>
    <row r="29" spans="1:16" s="8" customFormat="1" ht="11.25" customHeight="1" x14ac:dyDescent="0.2">
      <c r="A29" s="100">
        <v>400</v>
      </c>
      <c r="B29" s="101"/>
      <c r="C29" s="102"/>
      <c r="D29" s="31" t="s">
        <v>12</v>
      </c>
      <c r="E29" s="46">
        <v>11</v>
      </c>
      <c r="F29" s="31" t="s">
        <v>21</v>
      </c>
      <c r="G29" s="31" t="s">
        <v>16</v>
      </c>
      <c r="H29" s="105"/>
      <c r="I29" s="106"/>
      <c r="J29" s="106"/>
      <c r="K29" s="106"/>
      <c r="L29" s="107"/>
      <c r="M29" s="50">
        <v>15</v>
      </c>
      <c r="N29" s="58">
        <v>0</v>
      </c>
      <c r="O29" s="36">
        <f t="shared" si="8"/>
        <v>0</v>
      </c>
      <c r="P29" s="42">
        <f t="shared" si="9"/>
        <v>15</v>
      </c>
    </row>
    <row r="30" spans="1:16" s="1" customFormat="1" ht="20.25" customHeight="1" x14ac:dyDescent="0.2">
      <c r="A30" s="29"/>
      <c r="B30" s="30"/>
      <c r="C30" s="30"/>
      <c r="D30" s="31" t="s">
        <v>12</v>
      </c>
      <c r="E30" s="94" t="s">
        <v>50</v>
      </c>
      <c r="F30" s="95"/>
      <c r="G30" s="95"/>
      <c r="H30" s="95"/>
      <c r="I30" s="95"/>
      <c r="J30" s="95"/>
      <c r="K30" s="95"/>
      <c r="L30" s="96"/>
      <c r="M30" s="55">
        <f t="shared" ref="M30:N33" si="15">M31</f>
        <v>394.08100000000002</v>
      </c>
      <c r="N30" s="55">
        <f t="shared" si="15"/>
        <v>0</v>
      </c>
      <c r="O30" s="36">
        <f t="shared" ref="O30:O34" si="16">N30/M30*100</f>
        <v>0</v>
      </c>
      <c r="P30" s="42">
        <f t="shared" ref="P30:P34" si="17">M30-N30</f>
        <v>394.08100000000002</v>
      </c>
    </row>
    <row r="31" spans="1:16" s="1" customFormat="1" ht="12" customHeight="1" x14ac:dyDescent="0.2">
      <c r="A31" s="32"/>
      <c r="B31" s="25"/>
      <c r="C31" s="25"/>
      <c r="D31" s="33" t="s">
        <v>12</v>
      </c>
      <c r="E31" s="31" t="s">
        <v>36</v>
      </c>
      <c r="F31" s="94">
        <v>9800000000</v>
      </c>
      <c r="G31" s="95"/>
      <c r="H31" s="95"/>
      <c r="I31" s="95"/>
      <c r="J31" s="95"/>
      <c r="K31" s="95"/>
      <c r="L31" s="96"/>
      <c r="M31" s="35">
        <f t="shared" si="15"/>
        <v>394.08100000000002</v>
      </c>
      <c r="N31" s="35">
        <f t="shared" si="15"/>
        <v>0</v>
      </c>
      <c r="O31" s="36">
        <f t="shared" si="16"/>
        <v>0</v>
      </c>
      <c r="P31" s="42">
        <f t="shared" si="17"/>
        <v>394.08100000000002</v>
      </c>
    </row>
    <row r="32" spans="1:16" s="7" customFormat="1" ht="11.45" customHeight="1" x14ac:dyDescent="0.2">
      <c r="A32" s="29"/>
      <c r="B32" s="30"/>
      <c r="C32" s="30"/>
      <c r="D32" s="31" t="s">
        <v>12</v>
      </c>
      <c r="E32" s="31" t="s">
        <v>36</v>
      </c>
      <c r="F32" s="31" t="s">
        <v>52</v>
      </c>
      <c r="G32" s="97" t="s">
        <v>51</v>
      </c>
      <c r="H32" s="98"/>
      <c r="I32" s="98"/>
      <c r="J32" s="98"/>
      <c r="K32" s="98"/>
      <c r="L32" s="99"/>
      <c r="M32" s="41">
        <f t="shared" si="15"/>
        <v>394.08100000000002</v>
      </c>
      <c r="N32" s="57">
        <f t="shared" si="15"/>
        <v>0</v>
      </c>
      <c r="O32" s="36">
        <f t="shared" si="16"/>
        <v>0</v>
      </c>
      <c r="P32" s="42">
        <f t="shared" si="17"/>
        <v>394.08100000000002</v>
      </c>
    </row>
    <row r="33" spans="1:16" s="8" customFormat="1" ht="11.25" customHeight="1" x14ac:dyDescent="0.2">
      <c r="A33" s="100">
        <v>400</v>
      </c>
      <c r="B33" s="101"/>
      <c r="C33" s="102"/>
      <c r="D33" s="31" t="s">
        <v>12</v>
      </c>
      <c r="E33" s="31" t="s">
        <v>36</v>
      </c>
      <c r="F33" s="31" t="s">
        <v>52</v>
      </c>
      <c r="G33" s="31" t="s">
        <v>53</v>
      </c>
      <c r="H33" s="105"/>
      <c r="I33" s="106"/>
      <c r="J33" s="106"/>
      <c r="K33" s="106"/>
      <c r="L33" s="107"/>
      <c r="M33" s="50">
        <f t="shared" si="15"/>
        <v>394.08100000000002</v>
      </c>
      <c r="N33" s="58">
        <f t="shared" si="15"/>
        <v>0</v>
      </c>
      <c r="O33" s="36">
        <f t="shared" ref="O33" si="18">N33/M33*100</f>
        <v>0</v>
      </c>
      <c r="P33" s="42">
        <f t="shared" ref="P33" si="19">M33-N33</f>
        <v>394.08100000000002</v>
      </c>
    </row>
    <row r="34" spans="1:16" s="8" customFormat="1" ht="11.25" customHeight="1" x14ac:dyDescent="0.2">
      <c r="A34" s="100">
        <v>400</v>
      </c>
      <c r="B34" s="101"/>
      <c r="C34" s="102"/>
      <c r="D34" s="31" t="s">
        <v>12</v>
      </c>
      <c r="E34" s="31" t="s">
        <v>36</v>
      </c>
      <c r="F34" s="31" t="s">
        <v>52</v>
      </c>
      <c r="G34" s="31" t="s">
        <v>16</v>
      </c>
      <c r="H34" s="105"/>
      <c r="I34" s="106"/>
      <c r="J34" s="106"/>
      <c r="K34" s="106"/>
      <c r="L34" s="107"/>
      <c r="M34" s="50">
        <v>394.08100000000002</v>
      </c>
      <c r="N34" s="58">
        <v>0</v>
      </c>
      <c r="O34" s="36">
        <f t="shared" si="16"/>
        <v>0</v>
      </c>
      <c r="P34" s="42">
        <f t="shared" si="17"/>
        <v>394.08100000000002</v>
      </c>
    </row>
    <row r="35" spans="1:16" s="1" customFormat="1" ht="14.25" customHeight="1" x14ac:dyDescent="0.25">
      <c r="A35" s="100"/>
      <c r="B35" s="101"/>
      <c r="C35" s="102"/>
      <c r="D35" s="33" t="s">
        <v>12</v>
      </c>
      <c r="E35" s="56"/>
      <c r="F35" s="94" t="s">
        <v>47</v>
      </c>
      <c r="G35" s="95"/>
      <c r="H35" s="95"/>
      <c r="I35" s="95"/>
      <c r="J35" s="95"/>
      <c r="K35" s="95"/>
      <c r="L35" s="96"/>
      <c r="M35" s="26">
        <f>M36+M53</f>
        <v>2067.944</v>
      </c>
      <c r="N35" s="26">
        <f>N36+N53</f>
        <v>402.46442000000002</v>
      </c>
      <c r="O35" s="27">
        <f t="shared" ref="O35:O41" si="20">N35/M35*100</f>
        <v>19.462056032465096</v>
      </c>
      <c r="P35" s="28">
        <f t="shared" ref="P35:P59" si="21">M35-N35</f>
        <v>1665.4795799999999</v>
      </c>
    </row>
    <row r="36" spans="1:16" s="7" customFormat="1" ht="35.25" customHeight="1" x14ac:dyDescent="0.2">
      <c r="A36" s="32"/>
      <c r="B36" s="25"/>
      <c r="C36" s="25"/>
      <c r="D36" s="33" t="s">
        <v>12</v>
      </c>
      <c r="E36" s="31" t="s">
        <v>36</v>
      </c>
      <c r="F36" s="161" t="s">
        <v>41</v>
      </c>
      <c r="G36" s="162"/>
      <c r="H36" s="162"/>
      <c r="I36" s="162"/>
      <c r="J36" s="162"/>
      <c r="K36" s="162"/>
      <c r="L36" s="163"/>
      <c r="M36" s="53">
        <f>M37</f>
        <v>1930.8440000000001</v>
      </c>
      <c r="N36" s="53">
        <f>N37</f>
        <v>372.40073000000001</v>
      </c>
      <c r="O36" s="59">
        <f t="shared" si="20"/>
        <v>19.286940322470379</v>
      </c>
      <c r="P36" s="37">
        <f t="shared" si="21"/>
        <v>1558.44327</v>
      </c>
    </row>
    <row r="37" spans="1:16" s="8" customFormat="1" ht="11.45" customHeight="1" x14ac:dyDescent="0.2">
      <c r="A37" s="29"/>
      <c r="B37" s="30"/>
      <c r="C37" s="30"/>
      <c r="D37" s="31" t="s">
        <v>12</v>
      </c>
      <c r="E37" s="31" t="s">
        <v>36</v>
      </c>
      <c r="F37" s="31" t="s">
        <v>22</v>
      </c>
      <c r="G37" s="97" t="s">
        <v>55</v>
      </c>
      <c r="H37" s="98"/>
      <c r="I37" s="98"/>
      <c r="J37" s="98"/>
      <c r="K37" s="98"/>
      <c r="L37" s="99"/>
      <c r="M37" s="55">
        <f>M38+M42+M46+M49</f>
        <v>1930.8440000000001</v>
      </c>
      <c r="N37" s="55">
        <f>N38+N42+N46+N49</f>
        <v>372.40073000000001</v>
      </c>
      <c r="O37" s="59">
        <f t="shared" si="20"/>
        <v>19.286940322470379</v>
      </c>
      <c r="P37" s="37">
        <f t="shared" si="21"/>
        <v>1558.44327</v>
      </c>
    </row>
    <row r="38" spans="1:16" s="9" customFormat="1" ht="12" customHeight="1" x14ac:dyDescent="0.2">
      <c r="A38" s="100">
        <v>400</v>
      </c>
      <c r="B38" s="101"/>
      <c r="C38" s="102"/>
      <c r="D38" s="31" t="s">
        <v>12</v>
      </c>
      <c r="E38" s="31" t="s">
        <v>36</v>
      </c>
      <c r="F38" s="31" t="s">
        <v>22</v>
      </c>
      <c r="G38" s="46">
        <v>100</v>
      </c>
      <c r="H38" s="105"/>
      <c r="I38" s="106"/>
      <c r="J38" s="106"/>
      <c r="K38" s="106"/>
      <c r="L38" s="107"/>
      <c r="M38" s="50">
        <f>M39</f>
        <v>1630.74</v>
      </c>
      <c r="N38" s="51">
        <f>N39</f>
        <v>298.40289999999999</v>
      </c>
      <c r="O38" s="36">
        <f t="shared" si="20"/>
        <v>18.298619031850567</v>
      </c>
      <c r="P38" s="52">
        <f t="shared" ref="P38" si="22">M38-N38</f>
        <v>1332.3371</v>
      </c>
    </row>
    <row r="39" spans="1:16" s="9" customFormat="1" ht="12" customHeight="1" x14ac:dyDescent="0.2">
      <c r="A39" s="100">
        <v>400</v>
      </c>
      <c r="B39" s="101"/>
      <c r="C39" s="102"/>
      <c r="D39" s="31" t="s">
        <v>12</v>
      </c>
      <c r="E39" s="31" t="s">
        <v>36</v>
      </c>
      <c r="F39" s="31" t="s">
        <v>22</v>
      </c>
      <c r="G39" s="46">
        <v>120</v>
      </c>
      <c r="H39" s="105"/>
      <c r="I39" s="106"/>
      <c r="J39" s="106"/>
      <c r="K39" s="106"/>
      <c r="L39" s="107"/>
      <c r="M39" s="50">
        <f>M40+M41</f>
        <v>1630.74</v>
      </c>
      <c r="N39" s="51">
        <f>N40+N41</f>
        <v>298.40289999999999</v>
      </c>
      <c r="O39" s="36">
        <f t="shared" si="20"/>
        <v>18.298619031850567</v>
      </c>
      <c r="P39" s="52">
        <f t="shared" ref="P39" si="23">M39-N39</f>
        <v>1332.3371</v>
      </c>
    </row>
    <row r="40" spans="1:16" s="9" customFormat="1" ht="12" customHeight="1" x14ac:dyDescent="0.2">
      <c r="A40" s="100">
        <v>400</v>
      </c>
      <c r="B40" s="101"/>
      <c r="C40" s="102"/>
      <c r="D40" s="31" t="s">
        <v>12</v>
      </c>
      <c r="E40" s="31" t="s">
        <v>36</v>
      </c>
      <c r="F40" s="31" t="s">
        <v>22</v>
      </c>
      <c r="G40" s="46">
        <v>121</v>
      </c>
      <c r="H40" s="105"/>
      <c r="I40" s="106"/>
      <c r="J40" s="106"/>
      <c r="K40" s="106"/>
      <c r="L40" s="107"/>
      <c r="M40" s="50">
        <v>1252.48849</v>
      </c>
      <c r="N40" s="51">
        <v>240.3124</v>
      </c>
      <c r="O40" s="36">
        <f t="shared" si="20"/>
        <v>19.186795081845425</v>
      </c>
      <c r="P40" s="52">
        <f t="shared" si="21"/>
        <v>1012.1760899999999</v>
      </c>
    </row>
    <row r="41" spans="1:16" s="9" customFormat="1" ht="11.25" customHeight="1" x14ac:dyDescent="0.2">
      <c r="A41" s="100">
        <v>400</v>
      </c>
      <c r="B41" s="101"/>
      <c r="C41" s="102"/>
      <c r="D41" s="31" t="s">
        <v>12</v>
      </c>
      <c r="E41" s="31" t="s">
        <v>36</v>
      </c>
      <c r="F41" s="31" t="s">
        <v>22</v>
      </c>
      <c r="G41" s="46">
        <v>129</v>
      </c>
      <c r="H41" s="47"/>
      <c r="I41" s="48"/>
      <c r="J41" s="48"/>
      <c r="K41" s="48"/>
      <c r="L41" s="49"/>
      <c r="M41" s="50">
        <v>378.25151</v>
      </c>
      <c r="N41" s="51">
        <v>58.090499999999999</v>
      </c>
      <c r="O41" s="36">
        <f t="shared" si="20"/>
        <v>15.357638625157108</v>
      </c>
      <c r="P41" s="52">
        <f t="shared" si="21"/>
        <v>320.16100999999998</v>
      </c>
    </row>
    <row r="42" spans="1:16" s="1" customFormat="1" x14ac:dyDescent="0.2">
      <c r="A42" s="100">
        <v>400</v>
      </c>
      <c r="B42" s="101"/>
      <c r="C42" s="102"/>
      <c r="D42" s="31" t="s">
        <v>12</v>
      </c>
      <c r="E42" s="31" t="s">
        <v>36</v>
      </c>
      <c r="F42" s="31" t="s">
        <v>22</v>
      </c>
      <c r="G42" s="46">
        <v>200</v>
      </c>
      <c r="H42" s="105"/>
      <c r="I42" s="106"/>
      <c r="J42" s="106"/>
      <c r="K42" s="106"/>
      <c r="L42" s="107"/>
      <c r="M42" s="50">
        <f>M43</f>
        <v>237.46</v>
      </c>
      <c r="N42" s="51">
        <f>N43</f>
        <v>59.726830000000007</v>
      </c>
      <c r="O42" s="36">
        <v>0</v>
      </c>
      <c r="P42" s="52">
        <f t="shared" ref="P42" si="24">M42-N42</f>
        <v>177.73317</v>
      </c>
    </row>
    <row r="43" spans="1:16" s="1" customFormat="1" x14ac:dyDescent="0.2">
      <c r="A43" s="100">
        <v>400</v>
      </c>
      <c r="B43" s="101"/>
      <c r="C43" s="102"/>
      <c r="D43" s="31" t="s">
        <v>12</v>
      </c>
      <c r="E43" s="31" t="s">
        <v>36</v>
      </c>
      <c r="F43" s="31" t="s">
        <v>22</v>
      </c>
      <c r="G43" s="46">
        <v>240</v>
      </c>
      <c r="H43" s="105"/>
      <c r="I43" s="106"/>
      <c r="J43" s="106"/>
      <c r="K43" s="106"/>
      <c r="L43" s="107"/>
      <c r="M43" s="50">
        <f>M44+M45</f>
        <v>237.46</v>
      </c>
      <c r="N43" s="51">
        <f>N44+N45</f>
        <v>59.726830000000007</v>
      </c>
      <c r="O43" s="36">
        <v>0</v>
      </c>
      <c r="P43" s="52">
        <f t="shared" ref="P43" si="25">M43-N43</f>
        <v>177.73317</v>
      </c>
    </row>
    <row r="44" spans="1:16" s="1" customFormat="1" x14ac:dyDescent="0.2">
      <c r="A44" s="100">
        <v>400</v>
      </c>
      <c r="B44" s="101"/>
      <c r="C44" s="102"/>
      <c r="D44" s="31" t="s">
        <v>12</v>
      </c>
      <c r="E44" s="31" t="s">
        <v>36</v>
      </c>
      <c r="F44" s="31" t="s">
        <v>22</v>
      </c>
      <c r="G44" s="46">
        <v>244</v>
      </c>
      <c r="H44" s="105"/>
      <c r="I44" s="106"/>
      <c r="J44" s="106"/>
      <c r="K44" s="106"/>
      <c r="L44" s="107"/>
      <c r="M44" s="50">
        <v>213.46</v>
      </c>
      <c r="N44" s="51">
        <v>52.950830000000003</v>
      </c>
      <c r="O44" s="36">
        <v>0</v>
      </c>
      <c r="P44" s="52">
        <f t="shared" si="21"/>
        <v>160.50917000000001</v>
      </c>
    </row>
    <row r="45" spans="1:16" s="1" customFormat="1" x14ac:dyDescent="0.2">
      <c r="A45" s="100">
        <v>400</v>
      </c>
      <c r="B45" s="101"/>
      <c r="C45" s="102"/>
      <c r="D45" s="31" t="s">
        <v>12</v>
      </c>
      <c r="E45" s="31" t="s">
        <v>36</v>
      </c>
      <c r="F45" s="31" t="s">
        <v>22</v>
      </c>
      <c r="G45" s="46">
        <v>247</v>
      </c>
      <c r="H45" s="105"/>
      <c r="I45" s="106"/>
      <c r="J45" s="106"/>
      <c r="K45" s="106"/>
      <c r="L45" s="107"/>
      <c r="M45" s="50">
        <v>24</v>
      </c>
      <c r="N45" s="51">
        <v>6.7759999999999998</v>
      </c>
      <c r="O45" s="36">
        <f>N45/M45*100</f>
        <v>28.233333333333334</v>
      </c>
      <c r="P45" s="52">
        <f t="shared" si="21"/>
        <v>17.224</v>
      </c>
    </row>
    <row r="46" spans="1:16" s="1" customFormat="1" x14ac:dyDescent="0.2">
      <c r="A46" s="100">
        <v>400</v>
      </c>
      <c r="B46" s="101"/>
      <c r="C46" s="102"/>
      <c r="D46" s="31" t="s">
        <v>12</v>
      </c>
      <c r="E46" s="31" t="s">
        <v>36</v>
      </c>
      <c r="F46" s="31" t="s">
        <v>46</v>
      </c>
      <c r="G46" s="46">
        <v>200</v>
      </c>
      <c r="H46" s="86"/>
      <c r="I46" s="87"/>
      <c r="J46" s="87"/>
      <c r="K46" s="87"/>
      <c r="L46" s="88"/>
      <c r="M46" s="50">
        <f>M47</f>
        <v>57.084000000000003</v>
      </c>
      <c r="N46" s="51">
        <f>N47</f>
        <v>14.271000000000001</v>
      </c>
      <c r="O46" s="36">
        <f>N46/M46*100</f>
        <v>25</v>
      </c>
      <c r="P46" s="52">
        <f t="shared" ref="P46" si="26">M46-N46</f>
        <v>42.813000000000002</v>
      </c>
    </row>
    <row r="47" spans="1:16" s="1" customFormat="1" x14ac:dyDescent="0.2">
      <c r="A47" s="100">
        <v>400</v>
      </c>
      <c r="B47" s="101"/>
      <c r="C47" s="102"/>
      <c r="D47" s="31" t="s">
        <v>12</v>
      </c>
      <c r="E47" s="31" t="s">
        <v>36</v>
      </c>
      <c r="F47" s="31" t="s">
        <v>46</v>
      </c>
      <c r="G47" s="46">
        <v>240</v>
      </c>
      <c r="H47" s="86"/>
      <c r="I47" s="87"/>
      <c r="J47" s="87"/>
      <c r="K47" s="87"/>
      <c r="L47" s="88"/>
      <c r="M47" s="50">
        <f>M48</f>
        <v>57.084000000000003</v>
      </c>
      <c r="N47" s="51">
        <f>N48</f>
        <v>14.271000000000001</v>
      </c>
      <c r="O47" s="36">
        <f>N47/M47*100</f>
        <v>25</v>
      </c>
      <c r="P47" s="52">
        <f t="shared" ref="P47" si="27">M47-N47</f>
        <v>42.813000000000002</v>
      </c>
    </row>
    <row r="48" spans="1:16" s="1" customFormat="1" x14ac:dyDescent="0.2">
      <c r="A48" s="100">
        <v>400</v>
      </c>
      <c r="B48" s="101"/>
      <c r="C48" s="102"/>
      <c r="D48" s="31" t="s">
        <v>12</v>
      </c>
      <c r="E48" s="31" t="s">
        <v>36</v>
      </c>
      <c r="F48" s="31" t="s">
        <v>46</v>
      </c>
      <c r="G48" s="46">
        <v>244</v>
      </c>
      <c r="H48" s="47"/>
      <c r="I48" s="48"/>
      <c r="J48" s="48"/>
      <c r="K48" s="48"/>
      <c r="L48" s="49"/>
      <c r="M48" s="50">
        <v>57.084000000000003</v>
      </c>
      <c r="N48" s="51">
        <v>14.271000000000001</v>
      </c>
      <c r="O48" s="36">
        <f>N48/M48*100</f>
        <v>25</v>
      </c>
      <c r="P48" s="52">
        <f t="shared" si="21"/>
        <v>42.813000000000002</v>
      </c>
    </row>
    <row r="49" spans="1:16" s="1" customFormat="1" x14ac:dyDescent="0.2">
      <c r="A49" s="100">
        <v>400</v>
      </c>
      <c r="B49" s="101"/>
      <c r="C49" s="102"/>
      <c r="D49" s="31" t="s">
        <v>12</v>
      </c>
      <c r="E49" s="31" t="s">
        <v>36</v>
      </c>
      <c r="F49" s="31" t="s">
        <v>22</v>
      </c>
      <c r="G49" s="46">
        <v>800</v>
      </c>
      <c r="H49" s="47"/>
      <c r="I49" s="48"/>
      <c r="J49" s="48"/>
      <c r="K49" s="48"/>
      <c r="L49" s="49"/>
      <c r="M49" s="50">
        <f>M50</f>
        <v>5.56</v>
      </c>
      <c r="N49" s="51">
        <f>N50</f>
        <v>0</v>
      </c>
      <c r="O49" s="36">
        <f>N49/M49*100</f>
        <v>0</v>
      </c>
      <c r="P49" s="52">
        <f t="shared" si="21"/>
        <v>5.56</v>
      </c>
    </row>
    <row r="50" spans="1:16" s="1" customFormat="1" x14ac:dyDescent="0.2">
      <c r="A50" s="100">
        <v>400</v>
      </c>
      <c r="B50" s="101"/>
      <c r="C50" s="102"/>
      <c r="D50" s="31" t="s">
        <v>12</v>
      </c>
      <c r="E50" s="31" t="s">
        <v>36</v>
      </c>
      <c r="F50" s="31" t="s">
        <v>22</v>
      </c>
      <c r="G50" s="46">
        <v>850</v>
      </c>
      <c r="H50" s="105"/>
      <c r="I50" s="106"/>
      <c r="J50" s="106"/>
      <c r="K50" s="106"/>
      <c r="L50" s="107"/>
      <c r="M50" s="50">
        <f>M51+M52</f>
        <v>5.56</v>
      </c>
      <c r="N50" s="51">
        <f>N51+N52</f>
        <v>0</v>
      </c>
      <c r="O50" s="36">
        <v>0</v>
      </c>
      <c r="P50" s="52">
        <f t="shared" si="21"/>
        <v>5.56</v>
      </c>
    </row>
    <row r="51" spans="1:16" s="1" customFormat="1" x14ac:dyDescent="0.2">
      <c r="A51" s="100">
        <v>400</v>
      </c>
      <c r="B51" s="101"/>
      <c r="C51" s="102"/>
      <c r="D51" s="31" t="s">
        <v>12</v>
      </c>
      <c r="E51" s="31" t="s">
        <v>36</v>
      </c>
      <c r="F51" s="31" t="s">
        <v>22</v>
      </c>
      <c r="G51" s="46">
        <v>852</v>
      </c>
      <c r="H51" s="47"/>
      <c r="I51" s="48"/>
      <c r="J51" s="48"/>
      <c r="K51" s="48"/>
      <c r="L51" s="49"/>
      <c r="M51" s="50">
        <v>1</v>
      </c>
      <c r="N51" s="51">
        <v>0</v>
      </c>
      <c r="O51" s="36">
        <f t="shared" ref="O51:O58" si="28">N51/M51*100</f>
        <v>0</v>
      </c>
      <c r="P51" s="52">
        <f t="shared" si="21"/>
        <v>1</v>
      </c>
    </row>
    <row r="52" spans="1:16" s="1" customFormat="1" x14ac:dyDescent="0.2">
      <c r="A52" s="100">
        <v>400</v>
      </c>
      <c r="B52" s="101"/>
      <c r="C52" s="102"/>
      <c r="D52" s="31" t="s">
        <v>12</v>
      </c>
      <c r="E52" s="31" t="s">
        <v>36</v>
      </c>
      <c r="F52" s="31" t="s">
        <v>22</v>
      </c>
      <c r="G52" s="46">
        <v>853</v>
      </c>
      <c r="H52" s="105"/>
      <c r="I52" s="106"/>
      <c r="J52" s="106"/>
      <c r="K52" s="106"/>
      <c r="L52" s="107"/>
      <c r="M52" s="50">
        <v>4.5599999999999996</v>
      </c>
      <c r="N52" s="51">
        <v>0</v>
      </c>
      <c r="O52" s="36">
        <f t="shared" si="28"/>
        <v>0</v>
      </c>
      <c r="P52" s="52">
        <f t="shared" si="21"/>
        <v>4.5599999999999996</v>
      </c>
    </row>
    <row r="53" spans="1:16" s="8" customFormat="1" ht="22.5" customHeight="1" x14ac:dyDescent="0.2">
      <c r="A53" s="29"/>
      <c r="B53" s="30"/>
      <c r="C53" s="30"/>
      <c r="D53" s="31" t="s">
        <v>14</v>
      </c>
      <c r="E53" s="108" t="s">
        <v>42</v>
      </c>
      <c r="F53" s="109"/>
      <c r="G53" s="109"/>
      <c r="H53" s="109"/>
      <c r="I53" s="109"/>
      <c r="J53" s="109"/>
      <c r="K53" s="109"/>
      <c r="L53" s="110"/>
      <c r="M53" s="55">
        <f>M54</f>
        <v>137.1</v>
      </c>
      <c r="N53" s="55">
        <f>N54</f>
        <v>30.063690000000001</v>
      </c>
      <c r="O53" s="59">
        <f t="shared" si="28"/>
        <v>21.928293216630198</v>
      </c>
      <c r="P53" s="37">
        <f t="shared" si="21"/>
        <v>107.03630999999999</v>
      </c>
    </row>
    <row r="54" spans="1:16" s="9" customFormat="1" ht="21" customHeight="1" x14ac:dyDescent="0.2">
      <c r="A54" s="32"/>
      <c r="B54" s="25"/>
      <c r="C54" s="25"/>
      <c r="D54" s="31" t="s">
        <v>14</v>
      </c>
      <c r="E54" s="31" t="s">
        <v>15</v>
      </c>
      <c r="F54" s="114" t="s">
        <v>30</v>
      </c>
      <c r="G54" s="115"/>
      <c r="H54" s="115"/>
      <c r="I54" s="115"/>
      <c r="J54" s="115"/>
      <c r="K54" s="115"/>
      <c r="L54" s="116"/>
      <c r="M54" s="55">
        <f>M55</f>
        <v>137.1</v>
      </c>
      <c r="N54" s="55">
        <f>N55</f>
        <v>30.063690000000001</v>
      </c>
      <c r="O54" s="59">
        <f t="shared" si="28"/>
        <v>21.928293216630198</v>
      </c>
      <c r="P54" s="37">
        <f t="shared" si="21"/>
        <v>107.03630999999999</v>
      </c>
    </row>
    <row r="55" spans="1:16" s="1" customFormat="1" ht="15.75" customHeight="1" x14ac:dyDescent="0.2">
      <c r="A55" s="29"/>
      <c r="B55" s="30"/>
      <c r="C55" s="30"/>
      <c r="D55" s="31" t="s">
        <v>14</v>
      </c>
      <c r="E55" s="31" t="s">
        <v>15</v>
      </c>
      <c r="F55" s="31" t="s">
        <v>25</v>
      </c>
      <c r="G55" s="97" t="s">
        <v>55</v>
      </c>
      <c r="H55" s="98"/>
      <c r="I55" s="98"/>
      <c r="J55" s="98"/>
      <c r="K55" s="98"/>
      <c r="L55" s="99"/>
      <c r="M55" s="41">
        <f>M56+M60</f>
        <v>137.1</v>
      </c>
      <c r="N55" s="41">
        <f>N56+N60</f>
        <v>30.063690000000001</v>
      </c>
      <c r="O55" s="36">
        <f t="shared" si="28"/>
        <v>21.928293216630198</v>
      </c>
      <c r="P55" s="42">
        <f t="shared" si="21"/>
        <v>107.03630999999999</v>
      </c>
    </row>
    <row r="56" spans="1:16" s="1" customFormat="1" x14ac:dyDescent="0.2">
      <c r="A56" s="117">
        <v>400</v>
      </c>
      <c r="B56" s="118"/>
      <c r="C56" s="119"/>
      <c r="D56" s="31" t="s">
        <v>14</v>
      </c>
      <c r="E56" s="31" t="s">
        <v>15</v>
      </c>
      <c r="F56" s="31" t="s">
        <v>25</v>
      </c>
      <c r="G56" s="60">
        <v>100</v>
      </c>
      <c r="H56" s="97"/>
      <c r="I56" s="98"/>
      <c r="J56" s="98"/>
      <c r="K56" s="98"/>
      <c r="L56" s="99"/>
      <c r="M56" s="50">
        <f>M57</f>
        <v>120.25479999999999</v>
      </c>
      <c r="N56" s="51">
        <f>N57</f>
        <v>30.063690000000001</v>
      </c>
      <c r="O56" s="36">
        <f t="shared" ref="O56" si="29">N56/M56*100</f>
        <v>24.999991684323621</v>
      </c>
      <c r="P56" s="52">
        <f t="shared" ref="P56" si="30">M56-N56</f>
        <v>90.191109999999981</v>
      </c>
    </row>
    <row r="57" spans="1:16" s="1" customFormat="1" x14ac:dyDescent="0.2">
      <c r="A57" s="117">
        <v>400</v>
      </c>
      <c r="B57" s="118"/>
      <c r="C57" s="119"/>
      <c r="D57" s="31" t="s">
        <v>14</v>
      </c>
      <c r="E57" s="31" t="s">
        <v>15</v>
      </c>
      <c r="F57" s="31" t="s">
        <v>25</v>
      </c>
      <c r="G57" s="60">
        <v>120</v>
      </c>
      <c r="H57" s="97"/>
      <c r="I57" s="98"/>
      <c r="J57" s="98"/>
      <c r="K57" s="98"/>
      <c r="L57" s="99"/>
      <c r="M57" s="50">
        <f>M58+M59</f>
        <v>120.25479999999999</v>
      </c>
      <c r="N57" s="51">
        <f>N58+N59</f>
        <v>30.063690000000001</v>
      </c>
      <c r="O57" s="36">
        <f t="shared" ref="O57" si="31">N57/M57*100</f>
        <v>24.999991684323621</v>
      </c>
      <c r="P57" s="52">
        <f t="shared" ref="P57" si="32">M57-N57</f>
        <v>90.191109999999981</v>
      </c>
    </row>
    <row r="58" spans="1:16" s="1" customFormat="1" x14ac:dyDescent="0.2">
      <c r="A58" s="117">
        <v>400</v>
      </c>
      <c r="B58" s="118"/>
      <c r="C58" s="119"/>
      <c r="D58" s="31" t="s">
        <v>14</v>
      </c>
      <c r="E58" s="31" t="s">
        <v>15</v>
      </c>
      <c r="F58" s="31" t="s">
        <v>25</v>
      </c>
      <c r="G58" s="60">
        <v>121</v>
      </c>
      <c r="H58" s="97"/>
      <c r="I58" s="98"/>
      <c r="J58" s="98"/>
      <c r="K58" s="98"/>
      <c r="L58" s="99"/>
      <c r="M58" s="50">
        <v>92.361599999999996</v>
      </c>
      <c r="N58" s="51">
        <v>23.090399999999999</v>
      </c>
      <c r="O58" s="36">
        <f t="shared" si="28"/>
        <v>25</v>
      </c>
      <c r="P58" s="52">
        <f t="shared" si="21"/>
        <v>69.271199999999993</v>
      </c>
    </row>
    <row r="59" spans="1:16" s="1" customFormat="1" x14ac:dyDescent="0.2">
      <c r="A59" s="117">
        <v>400</v>
      </c>
      <c r="B59" s="118"/>
      <c r="C59" s="119"/>
      <c r="D59" s="31" t="s">
        <v>14</v>
      </c>
      <c r="E59" s="31" t="s">
        <v>15</v>
      </c>
      <c r="F59" s="31" t="s">
        <v>25</v>
      </c>
      <c r="G59" s="60">
        <v>129</v>
      </c>
      <c r="H59" s="38"/>
      <c r="I59" s="39"/>
      <c r="J59" s="39"/>
      <c r="K59" s="39"/>
      <c r="L59" s="40"/>
      <c r="M59" s="50">
        <v>27.8932</v>
      </c>
      <c r="N59" s="51">
        <v>6.9732900000000004</v>
      </c>
      <c r="O59" s="36">
        <v>0</v>
      </c>
      <c r="P59" s="52">
        <f t="shared" si="21"/>
        <v>20.919910000000002</v>
      </c>
    </row>
    <row r="60" spans="1:16" s="1" customFormat="1" x14ac:dyDescent="0.2">
      <c r="A60" s="117">
        <v>400</v>
      </c>
      <c r="B60" s="118"/>
      <c r="C60" s="119"/>
      <c r="D60" s="31" t="s">
        <v>14</v>
      </c>
      <c r="E60" s="31" t="s">
        <v>15</v>
      </c>
      <c r="F60" s="31" t="s">
        <v>25</v>
      </c>
      <c r="G60" s="60">
        <v>200</v>
      </c>
      <c r="H60" s="83"/>
      <c r="I60" s="84"/>
      <c r="J60" s="84"/>
      <c r="K60" s="84"/>
      <c r="L60" s="85"/>
      <c r="M60" s="50">
        <f>M61</f>
        <v>16.845199999999998</v>
      </c>
      <c r="N60" s="51">
        <f>N61</f>
        <v>0</v>
      </c>
      <c r="O60" s="36">
        <f>N60/M60*100</f>
        <v>0</v>
      </c>
      <c r="P60" s="52">
        <f t="shared" ref="P60:P69" si="33">M60-N60</f>
        <v>16.845199999999998</v>
      </c>
    </row>
    <row r="61" spans="1:16" s="1" customFormat="1" x14ac:dyDescent="0.2">
      <c r="A61" s="117">
        <v>400</v>
      </c>
      <c r="B61" s="118"/>
      <c r="C61" s="119"/>
      <c r="D61" s="31" t="s">
        <v>14</v>
      </c>
      <c r="E61" s="31" t="s">
        <v>15</v>
      </c>
      <c r="F61" s="31" t="s">
        <v>25</v>
      </c>
      <c r="G61" s="60">
        <v>240</v>
      </c>
      <c r="H61" s="83"/>
      <c r="I61" s="84"/>
      <c r="J61" s="84"/>
      <c r="K61" s="84"/>
      <c r="L61" s="85"/>
      <c r="M61" s="50">
        <f>M62+M63</f>
        <v>16.845199999999998</v>
      </c>
      <c r="N61" s="51">
        <f>N62+N63</f>
        <v>0</v>
      </c>
      <c r="O61" s="36">
        <f>N61/M61*100</f>
        <v>0</v>
      </c>
      <c r="P61" s="52">
        <f t="shared" si="33"/>
        <v>16.845199999999998</v>
      </c>
    </row>
    <row r="62" spans="1:16" s="1" customFormat="1" x14ac:dyDescent="0.2">
      <c r="A62" s="117">
        <v>400</v>
      </c>
      <c r="B62" s="118"/>
      <c r="C62" s="119"/>
      <c r="D62" s="31" t="s">
        <v>14</v>
      </c>
      <c r="E62" s="31" t="s">
        <v>15</v>
      </c>
      <c r="F62" s="31" t="s">
        <v>25</v>
      </c>
      <c r="G62" s="60">
        <v>244</v>
      </c>
      <c r="H62" s="38"/>
      <c r="I62" s="39"/>
      <c r="J62" s="39"/>
      <c r="K62" s="39"/>
      <c r="L62" s="40"/>
      <c r="M62" s="50">
        <v>16.845199999999998</v>
      </c>
      <c r="N62" s="51">
        <v>0</v>
      </c>
      <c r="O62" s="36">
        <f>N62/M62*100</f>
        <v>0</v>
      </c>
      <c r="P62" s="52">
        <f t="shared" si="33"/>
        <v>16.845199999999998</v>
      </c>
    </row>
    <row r="63" spans="1:16" s="8" customFormat="1" ht="12" customHeight="1" x14ac:dyDescent="0.2">
      <c r="A63" s="149">
        <v>400</v>
      </c>
      <c r="B63" s="150"/>
      <c r="C63" s="151"/>
      <c r="D63" s="31" t="s">
        <v>14</v>
      </c>
      <c r="E63" s="31" t="s">
        <v>15</v>
      </c>
      <c r="F63" s="31" t="s">
        <v>25</v>
      </c>
      <c r="G63" s="60">
        <v>247</v>
      </c>
      <c r="H63" s="103"/>
      <c r="I63" s="104"/>
      <c r="J63" s="104"/>
      <c r="K63" s="104"/>
      <c r="L63" s="148"/>
      <c r="M63" s="50">
        <v>0</v>
      </c>
      <c r="N63" s="61">
        <v>0</v>
      </c>
      <c r="O63" s="36">
        <v>0</v>
      </c>
      <c r="P63" s="52">
        <f t="shared" si="33"/>
        <v>0</v>
      </c>
    </row>
    <row r="64" spans="1:16" s="8" customFormat="1" ht="24.75" customHeight="1" x14ac:dyDescent="0.25">
      <c r="A64" s="32"/>
      <c r="B64" s="25"/>
      <c r="C64" s="25"/>
      <c r="D64" s="33" t="s">
        <v>12</v>
      </c>
      <c r="E64" s="56">
        <v>13</v>
      </c>
      <c r="F64" s="94" t="s">
        <v>44</v>
      </c>
      <c r="G64" s="95"/>
      <c r="H64" s="95"/>
      <c r="I64" s="95"/>
      <c r="J64" s="95"/>
      <c r="K64" s="95"/>
      <c r="L64" s="96"/>
      <c r="M64" s="26">
        <f>M65</f>
        <v>50</v>
      </c>
      <c r="N64" s="26">
        <f>N65</f>
        <v>2.1360000000000001</v>
      </c>
      <c r="O64" s="62">
        <f t="shared" ref="O64:O69" si="34">N64/M64*100</f>
        <v>4.2720000000000002</v>
      </c>
      <c r="P64" s="28">
        <f t="shared" si="33"/>
        <v>47.863999999999997</v>
      </c>
    </row>
    <row r="65" spans="1:16" s="9" customFormat="1" ht="12" customHeight="1" x14ac:dyDescent="0.2">
      <c r="A65" s="29"/>
      <c r="B65" s="30"/>
      <c r="C65" s="30"/>
      <c r="D65" s="31" t="s">
        <v>12</v>
      </c>
      <c r="E65" s="46">
        <v>13</v>
      </c>
      <c r="F65" s="31" t="s">
        <v>24</v>
      </c>
      <c r="G65" s="97" t="s">
        <v>33</v>
      </c>
      <c r="H65" s="98"/>
      <c r="I65" s="98"/>
      <c r="J65" s="98"/>
      <c r="K65" s="98"/>
      <c r="L65" s="99"/>
      <c r="M65" s="55">
        <f>M66+M70</f>
        <v>50</v>
      </c>
      <c r="N65" s="55">
        <f>N66+N70</f>
        <v>2.1360000000000001</v>
      </c>
      <c r="O65" s="59">
        <f t="shared" si="34"/>
        <v>4.2720000000000002</v>
      </c>
      <c r="P65" s="37">
        <f t="shared" si="33"/>
        <v>47.863999999999997</v>
      </c>
    </row>
    <row r="66" spans="1:16" s="9" customFormat="1" ht="12" customHeight="1" x14ac:dyDescent="0.2">
      <c r="A66" s="100">
        <v>400</v>
      </c>
      <c r="B66" s="101"/>
      <c r="C66" s="102"/>
      <c r="D66" s="31" t="s">
        <v>12</v>
      </c>
      <c r="E66" s="46">
        <v>13</v>
      </c>
      <c r="F66" s="31" t="s">
        <v>23</v>
      </c>
      <c r="G66" s="46">
        <v>200</v>
      </c>
      <c r="H66" s="105"/>
      <c r="I66" s="106"/>
      <c r="J66" s="106"/>
      <c r="K66" s="106"/>
      <c r="L66" s="107"/>
      <c r="M66" s="50">
        <f>M67</f>
        <v>45.2</v>
      </c>
      <c r="N66" s="51">
        <f>N67</f>
        <v>2.1360000000000001</v>
      </c>
      <c r="O66" s="63">
        <f t="shared" si="34"/>
        <v>4.7256637168141591</v>
      </c>
      <c r="P66" s="52">
        <f t="shared" si="33"/>
        <v>43.064</v>
      </c>
    </row>
    <row r="67" spans="1:16" s="9" customFormat="1" ht="12" customHeight="1" x14ac:dyDescent="0.2">
      <c r="A67" s="100">
        <v>400</v>
      </c>
      <c r="B67" s="101"/>
      <c r="C67" s="102"/>
      <c r="D67" s="31" t="s">
        <v>12</v>
      </c>
      <c r="E67" s="46">
        <v>13</v>
      </c>
      <c r="F67" s="31" t="s">
        <v>23</v>
      </c>
      <c r="G67" s="46">
        <v>240</v>
      </c>
      <c r="H67" s="105"/>
      <c r="I67" s="106"/>
      <c r="J67" s="106"/>
      <c r="K67" s="106"/>
      <c r="L67" s="107"/>
      <c r="M67" s="50">
        <f>M68+M69</f>
        <v>45.2</v>
      </c>
      <c r="N67" s="51">
        <f>N68+N69</f>
        <v>2.1360000000000001</v>
      </c>
      <c r="O67" s="63">
        <f t="shared" si="34"/>
        <v>4.7256637168141591</v>
      </c>
      <c r="P67" s="52">
        <f t="shared" si="33"/>
        <v>43.064</v>
      </c>
    </row>
    <row r="68" spans="1:16" s="9" customFormat="1" ht="12" customHeight="1" x14ac:dyDescent="0.2">
      <c r="A68" s="100">
        <v>400</v>
      </c>
      <c r="B68" s="101"/>
      <c r="C68" s="102"/>
      <c r="D68" s="31" t="s">
        <v>12</v>
      </c>
      <c r="E68" s="46">
        <v>13</v>
      </c>
      <c r="F68" s="31" t="s">
        <v>23</v>
      </c>
      <c r="G68" s="46">
        <v>244</v>
      </c>
      <c r="H68" s="105"/>
      <c r="I68" s="106"/>
      <c r="J68" s="106"/>
      <c r="K68" s="106"/>
      <c r="L68" s="107"/>
      <c r="M68" s="50">
        <v>35.200000000000003</v>
      </c>
      <c r="N68" s="51">
        <v>2.1360000000000001</v>
      </c>
      <c r="O68" s="63">
        <f t="shared" si="34"/>
        <v>6.0681818181818175</v>
      </c>
      <c r="P68" s="52">
        <f t="shared" si="33"/>
        <v>33.064</v>
      </c>
    </row>
    <row r="69" spans="1:16" s="9" customFormat="1" ht="12" customHeight="1" x14ac:dyDescent="0.2">
      <c r="A69" s="100">
        <v>400</v>
      </c>
      <c r="B69" s="101"/>
      <c r="C69" s="102"/>
      <c r="D69" s="31" t="s">
        <v>12</v>
      </c>
      <c r="E69" s="46">
        <v>13</v>
      </c>
      <c r="F69" s="31" t="s">
        <v>23</v>
      </c>
      <c r="G69" s="46">
        <v>247</v>
      </c>
      <c r="H69" s="105"/>
      <c r="I69" s="106"/>
      <c r="J69" s="106"/>
      <c r="K69" s="106"/>
      <c r="L69" s="107"/>
      <c r="M69" s="50">
        <v>10</v>
      </c>
      <c r="N69" s="51">
        <v>0</v>
      </c>
      <c r="O69" s="63">
        <f t="shared" si="34"/>
        <v>0</v>
      </c>
      <c r="P69" s="52">
        <f t="shared" si="33"/>
        <v>10</v>
      </c>
    </row>
    <row r="70" spans="1:16" s="1" customFormat="1" x14ac:dyDescent="0.2">
      <c r="A70" s="100">
        <v>400</v>
      </c>
      <c r="B70" s="101"/>
      <c r="C70" s="102"/>
      <c r="D70" s="31" t="s">
        <v>12</v>
      </c>
      <c r="E70" s="46">
        <v>13</v>
      </c>
      <c r="F70" s="31" t="s">
        <v>23</v>
      </c>
      <c r="G70" s="46">
        <v>800</v>
      </c>
      <c r="H70" s="105"/>
      <c r="I70" s="106"/>
      <c r="J70" s="106"/>
      <c r="K70" s="106"/>
      <c r="L70" s="107"/>
      <c r="M70" s="50">
        <f>M71</f>
        <v>4.8</v>
      </c>
      <c r="N70" s="51">
        <f>N71</f>
        <v>0</v>
      </c>
      <c r="O70" s="63">
        <f t="shared" ref="O70" si="35">N70/M70*100</f>
        <v>0</v>
      </c>
      <c r="P70" s="52">
        <f t="shared" ref="P70" si="36">M70-N70</f>
        <v>4.8</v>
      </c>
    </row>
    <row r="71" spans="1:16" s="1" customFormat="1" x14ac:dyDescent="0.2">
      <c r="A71" s="100">
        <v>400</v>
      </c>
      <c r="B71" s="101"/>
      <c r="C71" s="102"/>
      <c r="D71" s="31" t="s">
        <v>12</v>
      </c>
      <c r="E71" s="46">
        <v>13</v>
      </c>
      <c r="F71" s="31" t="s">
        <v>23</v>
      </c>
      <c r="G71" s="46">
        <v>850</v>
      </c>
      <c r="H71" s="105"/>
      <c r="I71" s="106"/>
      <c r="J71" s="106"/>
      <c r="K71" s="106"/>
      <c r="L71" s="107"/>
      <c r="M71" s="50">
        <f>M72</f>
        <v>4.8</v>
      </c>
      <c r="N71" s="51">
        <f>N72</f>
        <v>0</v>
      </c>
      <c r="O71" s="63">
        <f t="shared" ref="O71" si="37">N71/M71*100</f>
        <v>0</v>
      </c>
      <c r="P71" s="52">
        <f t="shared" ref="P71" si="38">M71-N71</f>
        <v>4.8</v>
      </c>
    </row>
    <row r="72" spans="1:16" s="1" customFormat="1" x14ac:dyDescent="0.2">
      <c r="A72" s="100">
        <v>400</v>
      </c>
      <c r="B72" s="101"/>
      <c r="C72" s="102"/>
      <c r="D72" s="31" t="s">
        <v>12</v>
      </c>
      <c r="E72" s="46">
        <v>13</v>
      </c>
      <c r="F72" s="31" t="s">
        <v>23</v>
      </c>
      <c r="G72" s="46">
        <v>852</v>
      </c>
      <c r="H72" s="105"/>
      <c r="I72" s="106"/>
      <c r="J72" s="106"/>
      <c r="K72" s="106"/>
      <c r="L72" s="107"/>
      <c r="M72" s="50">
        <v>4.8</v>
      </c>
      <c r="N72" s="51">
        <v>0</v>
      </c>
      <c r="O72" s="63">
        <f t="shared" ref="O72:O83" si="39">N72/M72*100</f>
        <v>0</v>
      </c>
      <c r="P72" s="52">
        <f t="shared" ref="P72:P83" si="40">M72-N72</f>
        <v>4.8</v>
      </c>
    </row>
    <row r="73" spans="1:16" s="1" customFormat="1" ht="14.25" customHeight="1" x14ac:dyDescent="0.25">
      <c r="A73" s="32"/>
      <c r="B73" s="25"/>
      <c r="C73" s="25"/>
      <c r="D73" s="33" t="s">
        <v>12</v>
      </c>
      <c r="E73" s="56">
        <v>13</v>
      </c>
      <c r="F73" s="94" t="s">
        <v>43</v>
      </c>
      <c r="G73" s="95"/>
      <c r="H73" s="95"/>
      <c r="I73" s="95"/>
      <c r="J73" s="95"/>
      <c r="K73" s="95"/>
      <c r="L73" s="96"/>
      <c r="M73" s="26">
        <f t="shared" ref="M73:N76" si="41">M74</f>
        <v>10</v>
      </c>
      <c r="N73" s="26">
        <f t="shared" si="41"/>
        <v>0</v>
      </c>
      <c r="O73" s="62">
        <f t="shared" si="39"/>
        <v>0</v>
      </c>
      <c r="P73" s="28">
        <f t="shared" si="40"/>
        <v>10</v>
      </c>
    </row>
    <row r="74" spans="1:16" s="1" customFormat="1" ht="11.25" customHeight="1" x14ac:dyDescent="0.2">
      <c r="A74" s="29"/>
      <c r="B74" s="30"/>
      <c r="C74" s="30"/>
      <c r="D74" s="31" t="s">
        <v>12</v>
      </c>
      <c r="E74" s="46">
        <v>13</v>
      </c>
      <c r="F74" s="31" t="s">
        <v>39</v>
      </c>
      <c r="G74" s="97" t="s">
        <v>33</v>
      </c>
      <c r="H74" s="98"/>
      <c r="I74" s="98"/>
      <c r="J74" s="98"/>
      <c r="K74" s="98"/>
      <c r="L74" s="99"/>
      <c r="M74" s="55">
        <f t="shared" si="41"/>
        <v>10</v>
      </c>
      <c r="N74" s="55">
        <f t="shared" si="41"/>
        <v>0</v>
      </c>
      <c r="O74" s="59">
        <f t="shared" si="39"/>
        <v>0</v>
      </c>
      <c r="P74" s="37">
        <f t="shared" si="40"/>
        <v>10</v>
      </c>
    </row>
    <row r="75" spans="1:16" s="1" customFormat="1" x14ac:dyDescent="0.2">
      <c r="A75" s="100">
        <v>400</v>
      </c>
      <c r="B75" s="101"/>
      <c r="C75" s="102"/>
      <c r="D75" s="31" t="s">
        <v>12</v>
      </c>
      <c r="E75" s="46">
        <v>13</v>
      </c>
      <c r="F75" s="31" t="s">
        <v>39</v>
      </c>
      <c r="G75" s="46">
        <v>200</v>
      </c>
      <c r="H75" s="105"/>
      <c r="I75" s="106"/>
      <c r="J75" s="106"/>
      <c r="K75" s="106"/>
      <c r="L75" s="107"/>
      <c r="M75" s="50">
        <f t="shared" si="41"/>
        <v>10</v>
      </c>
      <c r="N75" s="51">
        <f t="shared" si="41"/>
        <v>0</v>
      </c>
      <c r="O75" s="36">
        <f t="shared" ref="O75" si="42">N75/M75*100</f>
        <v>0</v>
      </c>
      <c r="P75" s="52">
        <f t="shared" ref="P75" si="43">M75-N75</f>
        <v>10</v>
      </c>
    </row>
    <row r="76" spans="1:16" s="1" customFormat="1" x14ac:dyDescent="0.2">
      <c r="A76" s="100">
        <v>400</v>
      </c>
      <c r="B76" s="101"/>
      <c r="C76" s="102"/>
      <c r="D76" s="31" t="s">
        <v>12</v>
      </c>
      <c r="E76" s="46">
        <v>13</v>
      </c>
      <c r="F76" s="31" t="s">
        <v>39</v>
      </c>
      <c r="G76" s="46">
        <v>240</v>
      </c>
      <c r="H76" s="105"/>
      <c r="I76" s="106"/>
      <c r="J76" s="106"/>
      <c r="K76" s="106"/>
      <c r="L76" s="107"/>
      <c r="M76" s="50">
        <f t="shared" si="41"/>
        <v>10</v>
      </c>
      <c r="N76" s="51">
        <f t="shared" si="41"/>
        <v>0</v>
      </c>
      <c r="O76" s="36">
        <f t="shared" ref="O76" si="44">N76/M76*100</f>
        <v>0</v>
      </c>
      <c r="P76" s="52">
        <f t="shared" ref="P76" si="45">M76-N76</f>
        <v>10</v>
      </c>
    </row>
    <row r="77" spans="1:16" s="1" customFormat="1" x14ac:dyDescent="0.2">
      <c r="A77" s="100">
        <v>400</v>
      </c>
      <c r="B77" s="101"/>
      <c r="C77" s="102"/>
      <c r="D77" s="31" t="s">
        <v>12</v>
      </c>
      <c r="E77" s="46">
        <v>13</v>
      </c>
      <c r="F77" s="31" t="s">
        <v>39</v>
      </c>
      <c r="G77" s="46">
        <v>244</v>
      </c>
      <c r="H77" s="105"/>
      <c r="I77" s="106"/>
      <c r="J77" s="106"/>
      <c r="K77" s="106"/>
      <c r="L77" s="107"/>
      <c r="M77" s="50">
        <v>10</v>
      </c>
      <c r="N77" s="51">
        <v>0</v>
      </c>
      <c r="O77" s="36">
        <f t="shared" si="39"/>
        <v>0</v>
      </c>
      <c r="P77" s="52">
        <f t="shared" si="40"/>
        <v>10</v>
      </c>
    </row>
    <row r="78" spans="1:16" s="1" customFormat="1" ht="22.5" customHeight="1" x14ac:dyDescent="0.2">
      <c r="A78" s="64"/>
      <c r="B78" s="65"/>
      <c r="C78" s="65"/>
      <c r="D78" s="31">
        <v>1</v>
      </c>
      <c r="E78" s="46">
        <v>13</v>
      </c>
      <c r="F78" s="108" t="s">
        <v>45</v>
      </c>
      <c r="G78" s="109"/>
      <c r="H78" s="109"/>
      <c r="I78" s="109"/>
      <c r="J78" s="109"/>
      <c r="K78" s="109"/>
      <c r="L78" s="110"/>
      <c r="M78" s="55">
        <f t="shared" ref="M78:N81" si="46">M79</f>
        <v>20</v>
      </c>
      <c r="N78" s="91">
        <f t="shared" si="46"/>
        <v>0</v>
      </c>
      <c r="O78" s="59">
        <f t="shared" si="39"/>
        <v>0</v>
      </c>
      <c r="P78" s="92">
        <f t="shared" si="40"/>
        <v>20</v>
      </c>
    </row>
    <row r="79" spans="1:16" s="1" customFormat="1" ht="11.25" customHeight="1" x14ac:dyDescent="0.2">
      <c r="A79" s="64"/>
      <c r="B79" s="65"/>
      <c r="C79" s="65"/>
      <c r="D79" s="31">
        <v>1</v>
      </c>
      <c r="E79" s="46">
        <v>13</v>
      </c>
      <c r="F79" s="31" t="s">
        <v>34</v>
      </c>
      <c r="G79" s="97" t="s">
        <v>33</v>
      </c>
      <c r="H79" s="98"/>
      <c r="I79" s="98"/>
      <c r="J79" s="98"/>
      <c r="K79" s="98"/>
      <c r="L79" s="99"/>
      <c r="M79" s="55">
        <f t="shared" si="46"/>
        <v>20</v>
      </c>
      <c r="N79" s="57">
        <f t="shared" si="46"/>
        <v>0</v>
      </c>
      <c r="O79" s="59">
        <f t="shared" si="39"/>
        <v>0</v>
      </c>
      <c r="P79" s="37">
        <f t="shared" si="40"/>
        <v>20</v>
      </c>
    </row>
    <row r="80" spans="1:16" s="1" customFormat="1" x14ac:dyDescent="0.2">
      <c r="A80" s="111">
        <v>400</v>
      </c>
      <c r="B80" s="112"/>
      <c r="C80" s="113"/>
      <c r="D80" s="31">
        <v>1</v>
      </c>
      <c r="E80" s="46">
        <v>13</v>
      </c>
      <c r="F80" s="31" t="s">
        <v>34</v>
      </c>
      <c r="G80" s="93">
        <v>200</v>
      </c>
      <c r="H80" s="98"/>
      <c r="I80" s="98"/>
      <c r="J80" s="98"/>
      <c r="K80" s="84"/>
      <c r="L80" s="85"/>
      <c r="M80" s="50">
        <f t="shared" si="46"/>
        <v>20</v>
      </c>
      <c r="N80" s="51">
        <f t="shared" si="46"/>
        <v>0</v>
      </c>
      <c r="O80" s="63">
        <f t="shared" ref="O80" si="47">N80/M80*100</f>
        <v>0</v>
      </c>
      <c r="P80" s="52">
        <f t="shared" ref="P80" si="48">M80-N80</f>
        <v>20</v>
      </c>
    </row>
    <row r="81" spans="1:16" s="1" customFormat="1" x14ac:dyDescent="0.2">
      <c r="A81" s="111">
        <v>400</v>
      </c>
      <c r="B81" s="112"/>
      <c r="C81" s="113"/>
      <c r="D81" s="31">
        <v>1</v>
      </c>
      <c r="E81" s="46">
        <v>13</v>
      </c>
      <c r="F81" s="31" t="s">
        <v>34</v>
      </c>
      <c r="G81" s="93">
        <v>240</v>
      </c>
      <c r="H81" s="98"/>
      <c r="I81" s="98"/>
      <c r="J81" s="98"/>
      <c r="K81" s="84"/>
      <c r="L81" s="85"/>
      <c r="M81" s="50">
        <f t="shared" si="46"/>
        <v>20</v>
      </c>
      <c r="N81" s="51">
        <f t="shared" si="46"/>
        <v>0</v>
      </c>
      <c r="O81" s="63">
        <f t="shared" ref="O81" si="49">N81/M81*100</f>
        <v>0</v>
      </c>
      <c r="P81" s="52">
        <f t="shared" ref="P81" si="50">M81-N81</f>
        <v>20</v>
      </c>
    </row>
    <row r="82" spans="1:16" s="1" customFormat="1" x14ac:dyDescent="0.2">
      <c r="A82" s="111">
        <v>400</v>
      </c>
      <c r="B82" s="112"/>
      <c r="C82" s="113"/>
      <c r="D82" s="31">
        <v>1</v>
      </c>
      <c r="E82" s="46">
        <v>13</v>
      </c>
      <c r="F82" s="31" t="s">
        <v>34</v>
      </c>
      <c r="G82" s="93">
        <v>244</v>
      </c>
      <c r="H82" s="98"/>
      <c r="I82" s="98"/>
      <c r="J82" s="98"/>
      <c r="K82" s="39"/>
      <c r="L82" s="40"/>
      <c r="M82" s="50">
        <v>20</v>
      </c>
      <c r="N82" s="51">
        <v>0</v>
      </c>
      <c r="O82" s="63">
        <f t="shared" si="39"/>
        <v>0</v>
      </c>
      <c r="P82" s="52">
        <f t="shared" si="40"/>
        <v>20</v>
      </c>
    </row>
    <row r="83" spans="1:16" s="7" customFormat="1" ht="11.45" customHeight="1" x14ac:dyDescent="0.25">
      <c r="A83" s="66"/>
      <c r="B83" s="67"/>
      <c r="C83" s="30"/>
      <c r="D83" s="94" t="s">
        <v>8</v>
      </c>
      <c r="E83" s="95"/>
      <c r="F83" s="95"/>
      <c r="G83" s="95"/>
      <c r="H83" s="95"/>
      <c r="I83" s="95"/>
      <c r="J83" s="95"/>
      <c r="K83" s="95"/>
      <c r="L83" s="96"/>
      <c r="M83" s="26">
        <f t="shared" ref="M83:N86" si="51">M84</f>
        <v>393</v>
      </c>
      <c r="N83" s="26">
        <f t="shared" si="51"/>
        <v>15.70354</v>
      </c>
      <c r="O83" s="36">
        <f t="shared" si="39"/>
        <v>3.9958117048346056</v>
      </c>
      <c r="P83" s="28">
        <f t="shared" si="40"/>
        <v>377.29646000000002</v>
      </c>
    </row>
    <row r="84" spans="1:16" s="14" customFormat="1" ht="21" customHeight="1" x14ac:dyDescent="0.2">
      <c r="A84" s="29"/>
      <c r="B84" s="30"/>
      <c r="C84" s="30"/>
      <c r="D84" s="33" t="s">
        <v>11</v>
      </c>
      <c r="E84" s="34" t="s">
        <v>15</v>
      </c>
      <c r="F84" s="94" t="s">
        <v>54</v>
      </c>
      <c r="G84" s="95"/>
      <c r="H84" s="95"/>
      <c r="I84" s="95"/>
      <c r="J84" s="95"/>
      <c r="K84" s="95"/>
      <c r="L84" s="96"/>
      <c r="M84" s="53">
        <f t="shared" si="51"/>
        <v>393</v>
      </c>
      <c r="N84" s="53">
        <f t="shared" si="51"/>
        <v>15.70354</v>
      </c>
      <c r="O84" s="36">
        <f t="shared" ref="O84:O89" si="52">N84/M84*100</f>
        <v>3.9958117048346056</v>
      </c>
      <c r="P84" s="37">
        <f t="shared" ref="P84:P89" si="53">M84-N84</f>
        <v>377.29646000000002</v>
      </c>
    </row>
    <row r="85" spans="1:16" s="1" customFormat="1" ht="11.25" customHeight="1" x14ac:dyDescent="0.2">
      <c r="A85" s="43"/>
      <c r="B85" s="44"/>
      <c r="C85" s="45"/>
      <c r="D85" s="31" t="s">
        <v>11</v>
      </c>
      <c r="E85" s="31" t="s">
        <v>15</v>
      </c>
      <c r="F85" s="31" t="s">
        <v>26</v>
      </c>
      <c r="G85" s="97" t="s">
        <v>33</v>
      </c>
      <c r="H85" s="98"/>
      <c r="I85" s="98"/>
      <c r="J85" s="98"/>
      <c r="K85" s="98"/>
      <c r="L85" s="99"/>
      <c r="M85" s="41">
        <f t="shared" si="51"/>
        <v>393</v>
      </c>
      <c r="N85" s="41">
        <f t="shared" si="51"/>
        <v>15.70354</v>
      </c>
      <c r="O85" s="36">
        <f t="shared" si="52"/>
        <v>3.9958117048346056</v>
      </c>
      <c r="P85" s="52">
        <f t="shared" si="53"/>
        <v>377.29646000000002</v>
      </c>
    </row>
    <row r="86" spans="1:16" s="6" customFormat="1" ht="13.35" customHeight="1" x14ac:dyDescent="0.2">
      <c r="A86" s="100">
        <v>400</v>
      </c>
      <c r="B86" s="101"/>
      <c r="C86" s="102"/>
      <c r="D86" s="31" t="s">
        <v>11</v>
      </c>
      <c r="E86" s="31" t="s">
        <v>15</v>
      </c>
      <c r="F86" s="31" t="s">
        <v>26</v>
      </c>
      <c r="G86" s="46">
        <v>200</v>
      </c>
      <c r="H86" s="103"/>
      <c r="I86" s="104"/>
      <c r="J86" s="104"/>
      <c r="K86" s="87"/>
      <c r="L86" s="88"/>
      <c r="M86" s="50">
        <f t="shared" si="51"/>
        <v>393</v>
      </c>
      <c r="N86" s="61">
        <f t="shared" si="51"/>
        <v>15.70354</v>
      </c>
      <c r="O86" s="36">
        <f t="shared" si="52"/>
        <v>3.9958117048346056</v>
      </c>
      <c r="P86" s="52">
        <f t="shared" si="53"/>
        <v>377.29646000000002</v>
      </c>
    </row>
    <row r="87" spans="1:16" s="6" customFormat="1" ht="13.35" customHeight="1" x14ac:dyDescent="0.2">
      <c r="A87" s="100">
        <v>400</v>
      </c>
      <c r="B87" s="101"/>
      <c r="C87" s="102"/>
      <c r="D87" s="31" t="s">
        <v>11</v>
      </c>
      <c r="E87" s="31" t="s">
        <v>15</v>
      </c>
      <c r="F87" s="31" t="s">
        <v>26</v>
      </c>
      <c r="G87" s="46">
        <v>240</v>
      </c>
      <c r="H87" s="103"/>
      <c r="I87" s="104"/>
      <c r="J87" s="104"/>
      <c r="K87" s="87"/>
      <c r="L87" s="88"/>
      <c r="M87" s="50">
        <f>M88+M89</f>
        <v>393</v>
      </c>
      <c r="N87" s="61">
        <f>N88+N89</f>
        <v>15.70354</v>
      </c>
      <c r="O87" s="36">
        <f t="shared" si="52"/>
        <v>3.9958117048346056</v>
      </c>
      <c r="P87" s="52">
        <f t="shared" si="53"/>
        <v>377.29646000000002</v>
      </c>
    </row>
    <row r="88" spans="1:16" s="6" customFormat="1" ht="13.35" customHeight="1" x14ac:dyDescent="0.2">
      <c r="A88" s="100">
        <v>400</v>
      </c>
      <c r="B88" s="101"/>
      <c r="C88" s="102"/>
      <c r="D88" s="31" t="s">
        <v>11</v>
      </c>
      <c r="E88" s="31" t="s">
        <v>15</v>
      </c>
      <c r="F88" s="31" t="s">
        <v>26</v>
      </c>
      <c r="G88" s="46">
        <v>244</v>
      </c>
      <c r="H88" s="103"/>
      <c r="I88" s="104"/>
      <c r="J88" s="104"/>
      <c r="K88" s="48"/>
      <c r="L88" s="49"/>
      <c r="M88" s="50">
        <v>143.095</v>
      </c>
      <c r="N88" s="61">
        <v>2.8</v>
      </c>
      <c r="O88" s="36">
        <f t="shared" si="52"/>
        <v>1.9567420245291587</v>
      </c>
      <c r="P88" s="52">
        <f t="shared" si="53"/>
        <v>140.29499999999999</v>
      </c>
    </row>
    <row r="89" spans="1:16" s="6" customFormat="1" ht="13.35" customHeight="1" x14ac:dyDescent="0.2">
      <c r="A89" s="100">
        <v>400</v>
      </c>
      <c r="B89" s="101"/>
      <c r="C89" s="102"/>
      <c r="D89" s="31" t="s">
        <v>11</v>
      </c>
      <c r="E89" s="31" t="s">
        <v>15</v>
      </c>
      <c r="F89" s="31" t="s">
        <v>26</v>
      </c>
      <c r="G89" s="46">
        <v>247</v>
      </c>
      <c r="H89" s="103"/>
      <c r="I89" s="104"/>
      <c r="J89" s="104"/>
      <c r="K89" s="48"/>
      <c r="L89" s="49"/>
      <c r="M89" s="50">
        <v>249.905</v>
      </c>
      <c r="N89" s="61">
        <v>12.90354</v>
      </c>
      <c r="O89" s="36">
        <f t="shared" si="52"/>
        <v>5.1633780836717946</v>
      </c>
      <c r="P89" s="52">
        <f t="shared" si="53"/>
        <v>237.00146000000001</v>
      </c>
    </row>
    <row r="90" spans="1:16" s="9" customFormat="1" ht="0.75" customHeight="1" thickBot="1" x14ac:dyDescent="0.25">
      <c r="A90" s="70"/>
      <c r="B90" s="71"/>
      <c r="C90" s="71"/>
      <c r="D90" s="46"/>
      <c r="E90" s="72"/>
      <c r="F90" s="72"/>
      <c r="G90" s="73"/>
      <c r="H90" s="74"/>
      <c r="I90" s="74"/>
      <c r="J90" s="74"/>
      <c r="K90" s="74"/>
      <c r="L90" s="75"/>
      <c r="M90" s="76"/>
      <c r="N90" s="68"/>
      <c r="O90" s="36"/>
      <c r="P90" s="69"/>
    </row>
    <row r="91" spans="1:16" s="1" customFormat="1" ht="15" customHeight="1" thickBot="1" x14ac:dyDescent="0.25">
      <c r="A91" s="137" t="s">
        <v>9</v>
      </c>
      <c r="B91" s="138"/>
      <c r="C91" s="138"/>
      <c r="D91" s="139"/>
      <c r="E91" s="139"/>
      <c r="F91" s="139"/>
      <c r="G91" s="139"/>
      <c r="H91" s="139"/>
      <c r="I91" s="139"/>
      <c r="J91" s="139"/>
      <c r="K91" s="139"/>
      <c r="L91" s="140"/>
      <c r="M91" s="77">
        <f>M10</f>
        <v>3501.6</v>
      </c>
      <c r="N91" s="77">
        <f>N10</f>
        <v>529.26793999999995</v>
      </c>
      <c r="O91" s="78">
        <f>N91/M91*100</f>
        <v>15.115031414210645</v>
      </c>
      <c r="P91" s="79">
        <f>M91-N91</f>
        <v>2972.3320599999997</v>
      </c>
    </row>
    <row r="92" spans="1:16" s="9" customFormat="1" ht="17.25" customHeight="1" x14ac:dyDescent="0.2">
      <c r="A92" s="13"/>
      <c r="B92" s="13"/>
      <c r="C92" s="13"/>
      <c r="D92" s="1" t="s">
        <v>38</v>
      </c>
      <c r="E92" s="13"/>
      <c r="F92" s="13"/>
      <c r="G92" s="13"/>
      <c r="H92" s="13"/>
      <c r="I92" s="13"/>
      <c r="J92" s="13"/>
      <c r="K92" s="13"/>
      <c r="L92" s="13"/>
      <c r="M92" s="1"/>
    </row>
    <row r="93" spans="1:16" s="1" customFormat="1" ht="15" x14ac:dyDescent="0.2">
      <c r="D93" s="13"/>
      <c r="E93" s="13"/>
      <c r="F93" s="10"/>
      <c r="G93" s="13"/>
      <c r="H93" s="13"/>
      <c r="I93" s="13"/>
      <c r="J93" s="13"/>
      <c r="K93" s="13"/>
      <c r="L93" s="13"/>
    </row>
    <row r="94" spans="1:16" s="8" customFormat="1" ht="11.45" customHeight="1" x14ac:dyDescent="0.2">
      <c r="A94" s="1"/>
      <c r="B94" s="1"/>
      <c r="C94" s="1"/>
      <c r="D94" s="13"/>
      <c r="E94" s="13"/>
      <c r="F94" s="13"/>
      <c r="G94" s="13"/>
      <c r="H94" s="13"/>
      <c r="I94" s="13"/>
      <c r="J94" s="13"/>
      <c r="K94" s="13"/>
      <c r="L94" s="13"/>
      <c r="M94" s="1"/>
    </row>
    <row r="95" spans="1:16" s="9" customFormat="1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6" s="1" customFormat="1" ht="37.5" customHeight="1" x14ac:dyDescent="0.2">
      <c r="F96" s="10"/>
    </row>
    <row r="97" spans="1:13" s="8" customFormat="1" ht="11.4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9" customFormat="1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1" customFormat="1" x14ac:dyDescent="0.2"/>
    <row r="100" spans="1:13" s="8" customFormat="1" ht="11.4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9" customFormat="1" ht="26.2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7" customFormat="1" ht="13.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8" customFormat="1" ht="33" customHeight="1" x14ac:dyDescent="0.2">
      <c r="A103" s="1"/>
      <c r="B103" s="1"/>
      <c r="C103" s="1"/>
      <c r="D103" s="1"/>
      <c r="E103" s="1"/>
      <c r="F103" s="10"/>
      <c r="G103" s="1"/>
      <c r="H103" s="1"/>
      <c r="I103" s="1"/>
      <c r="J103" s="1"/>
      <c r="K103" s="1"/>
      <c r="L103" s="1"/>
      <c r="M103" s="1"/>
    </row>
    <row r="104" spans="1:13" s="9" customFormat="1" ht="16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1" customFormat="1" x14ac:dyDescent="0.2"/>
    <row r="106" spans="1:13" s="1" customFormat="1" ht="29.25" customHeight="1" x14ac:dyDescent="0.2"/>
    <row r="107" spans="1:13" s="1" customFormat="1" x14ac:dyDescent="0.2"/>
    <row r="108" spans="1:13" s="1" customFormat="1" x14ac:dyDescent="0.2"/>
    <row r="109" spans="1:13" s="1" customFormat="1" ht="30" customHeight="1" x14ac:dyDescent="0.2"/>
    <row r="110" spans="1:13" s="1" customFormat="1" x14ac:dyDescent="0.2"/>
    <row r="111" spans="1:13" s="1" customFormat="1" x14ac:dyDescent="0.2"/>
    <row r="112" spans="1:13" s="1" customFormat="1" ht="27" customHeight="1" x14ac:dyDescent="0.2"/>
    <row r="113" spans="1:13" s="8" customFormat="1" ht="1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9" customFormat="1" ht="16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1" customFormat="1" ht="24.75" customHeight="1" x14ac:dyDescent="0.2"/>
    <row r="116" spans="1:13" s="1" customFormat="1" ht="12.75" customHeight="1" x14ac:dyDescent="0.2"/>
    <row r="117" spans="1:13" s="6" customFormat="1" ht="1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7" customFormat="1" ht="18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8" customFormat="1" ht="20.4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9" customFormat="1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1" customFormat="1" x14ac:dyDescent="0.2"/>
    <row r="122" spans="1:13" s="6" customFormat="1" ht="13.3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7" customFormat="1" ht="11.4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8" customFormat="1" ht="20.4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9" customFormat="1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1" customFormat="1" x14ac:dyDescent="0.2"/>
    <row r="127" spans="1:13" s="6" customFormat="1" ht="13.3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7" customFormat="1" ht="11.4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8" customFormat="1" ht="11.4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3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x14ac:dyDescent="0.2"/>
    <row r="132" spans="1:13" s="6" customFormat="1" ht="13.3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7" customFormat="1" ht="11.4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8" customFormat="1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9" customFormat="1" ht="1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1" customFormat="1" x14ac:dyDescent="0.2"/>
    <row r="137" spans="1:13" s="6" customFormat="1" ht="13.3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7" customFormat="1" ht="11.4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8" customFormat="1" ht="51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9" customFormat="1" ht="13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1" customFormat="1" x14ac:dyDescent="0.2"/>
    <row r="142" spans="1:13" s="6" customFormat="1" ht="4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7" customFormat="1" ht="11.4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8" customFormat="1" ht="12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9" customFormat="1" ht="27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1" customFormat="1" ht="13.5" customHeight="1" x14ac:dyDescent="0.2"/>
    <row r="147" spans="1:13" s="6" customFormat="1" ht="1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7" customFormat="1" ht="36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8" customFormat="1" ht="11.4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9" customFormat="1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1" customFormat="1" ht="39" customHeight="1" x14ac:dyDescent="0.2"/>
    <row r="152" spans="1:13" s="7" customFormat="1" ht="11.4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8" customFormat="1" ht="11.4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9" customFormat="1" ht="37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1" customFormat="1" x14ac:dyDescent="0.2"/>
    <row r="156" spans="1:13" s="4" customFormat="1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69" ht="40.5" customHeight="1" x14ac:dyDescent="0.2"/>
    <row r="172" ht="28.5" customHeight="1" x14ac:dyDescent="0.2"/>
    <row r="175" ht="42" customHeight="1" x14ac:dyDescent="0.2"/>
    <row r="181" ht="27" customHeight="1" x14ac:dyDescent="0.2"/>
    <row r="190" ht="32.25" customHeight="1" x14ac:dyDescent="0.2"/>
    <row r="209" ht="24.75" customHeight="1" x14ac:dyDescent="0.2"/>
    <row r="214" ht="28.5" customHeight="1" x14ac:dyDescent="0.2"/>
    <row r="219" ht="25.5" customHeight="1" x14ac:dyDescent="0.2"/>
    <row r="224" ht="29.25" customHeight="1" x14ac:dyDescent="0.2"/>
    <row r="229" ht="18" customHeight="1" x14ac:dyDescent="0.2"/>
    <row r="234" ht="31.5" customHeight="1" x14ac:dyDescent="0.2"/>
    <row r="237" ht="32.25" customHeight="1" x14ac:dyDescent="0.2"/>
    <row r="242" ht="15.75" customHeight="1" x14ac:dyDescent="0.2"/>
    <row r="250" ht="49.5" customHeight="1" x14ac:dyDescent="0.2"/>
  </sheetData>
  <sheetProtection selectLockedCells="1" selectUnlockedCells="1"/>
  <mergeCells count="137">
    <mergeCell ref="A71:C71"/>
    <mergeCell ref="H71:L71"/>
    <mergeCell ref="A70:C70"/>
    <mergeCell ref="H70:L70"/>
    <mergeCell ref="A67:C67"/>
    <mergeCell ref="H67:L67"/>
    <mergeCell ref="A66:C66"/>
    <mergeCell ref="H66:L66"/>
    <mergeCell ref="A87:C87"/>
    <mergeCell ref="H87:J87"/>
    <mergeCell ref="A86:C86"/>
    <mergeCell ref="H86:J86"/>
    <mergeCell ref="H76:L76"/>
    <mergeCell ref="A75:C75"/>
    <mergeCell ref="H75:L75"/>
    <mergeCell ref="A81:C81"/>
    <mergeCell ref="H81:J81"/>
    <mergeCell ref="A80:C80"/>
    <mergeCell ref="H80:J80"/>
    <mergeCell ref="A17:C17"/>
    <mergeCell ref="H17:L17"/>
    <mergeCell ref="A16:C16"/>
    <mergeCell ref="H16:L16"/>
    <mergeCell ref="A23:C23"/>
    <mergeCell ref="H23:L23"/>
    <mergeCell ref="H72:L72"/>
    <mergeCell ref="M4:P4"/>
    <mergeCell ref="A6:P6"/>
    <mergeCell ref="F14:L14"/>
    <mergeCell ref="A50:C50"/>
    <mergeCell ref="A72:C72"/>
    <mergeCell ref="A68:C68"/>
    <mergeCell ref="H68:L68"/>
    <mergeCell ref="A69:C69"/>
    <mergeCell ref="H69:L69"/>
    <mergeCell ref="A48:C48"/>
    <mergeCell ref="A49:C49"/>
    <mergeCell ref="E53:L53"/>
    <mergeCell ref="E30:L30"/>
    <mergeCell ref="F31:L31"/>
    <mergeCell ref="G32:L32"/>
    <mergeCell ref="H29:L29"/>
    <mergeCell ref="F26:L26"/>
    <mergeCell ref="A45:C45"/>
    <mergeCell ref="A59:C59"/>
    <mergeCell ref="G55:L55"/>
    <mergeCell ref="A34:C34"/>
    <mergeCell ref="H34:L34"/>
    <mergeCell ref="A28:C28"/>
    <mergeCell ref="H28:L28"/>
    <mergeCell ref="A33:C33"/>
    <mergeCell ref="H33:L33"/>
    <mergeCell ref="A39:C39"/>
    <mergeCell ref="H39:L39"/>
    <mergeCell ref="A38:C38"/>
    <mergeCell ref="H38:L38"/>
    <mergeCell ref="A43:C43"/>
    <mergeCell ref="A40:C40"/>
    <mergeCell ref="A44:C44"/>
    <mergeCell ref="H44:L44"/>
    <mergeCell ref="H40:L40"/>
    <mergeCell ref="A56:C56"/>
    <mergeCell ref="H56:L56"/>
    <mergeCell ref="A91:L91"/>
    <mergeCell ref="P8:P9"/>
    <mergeCell ref="M8:M9"/>
    <mergeCell ref="H9:L9"/>
    <mergeCell ref="H63:L63"/>
    <mergeCell ref="A63:C63"/>
    <mergeCell ref="A10:L10"/>
    <mergeCell ref="B11:L11"/>
    <mergeCell ref="D12:L12"/>
    <mergeCell ref="H50:L50"/>
    <mergeCell ref="E20:L20"/>
    <mergeCell ref="A58:C58"/>
    <mergeCell ref="A52:C52"/>
    <mergeCell ref="H52:L52"/>
    <mergeCell ref="A51:C51"/>
    <mergeCell ref="E13:L13"/>
    <mergeCell ref="G15:L15"/>
    <mergeCell ref="A18:C18"/>
    <mergeCell ref="H18:L18"/>
    <mergeCell ref="F36:L36"/>
    <mergeCell ref="E25:L25"/>
    <mergeCell ref="A35:C35"/>
    <mergeCell ref="A19:C19"/>
    <mergeCell ref="A24:C24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F21:L21"/>
    <mergeCell ref="G22:L22"/>
    <mergeCell ref="H24:L24"/>
    <mergeCell ref="H19:L19"/>
    <mergeCell ref="F35:L35"/>
    <mergeCell ref="G27:L27"/>
    <mergeCell ref="A29:C29"/>
    <mergeCell ref="F64:L64"/>
    <mergeCell ref="G65:L65"/>
    <mergeCell ref="A41:C41"/>
    <mergeCell ref="H58:L58"/>
    <mergeCell ref="H45:L45"/>
    <mergeCell ref="F54:L54"/>
    <mergeCell ref="A62:C62"/>
    <mergeCell ref="H43:L43"/>
    <mergeCell ref="A42:C42"/>
    <mergeCell ref="H42:L42"/>
    <mergeCell ref="A47:C47"/>
    <mergeCell ref="A46:C46"/>
    <mergeCell ref="A61:C61"/>
    <mergeCell ref="A60:C60"/>
    <mergeCell ref="A57:C57"/>
    <mergeCell ref="H57:L57"/>
    <mergeCell ref="G37:L37"/>
    <mergeCell ref="F73:L73"/>
    <mergeCell ref="G74:L74"/>
    <mergeCell ref="A89:C89"/>
    <mergeCell ref="H89:J89"/>
    <mergeCell ref="A88:C88"/>
    <mergeCell ref="A77:C77"/>
    <mergeCell ref="H77:L77"/>
    <mergeCell ref="G79:L79"/>
    <mergeCell ref="F78:L78"/>
    <mergeCell ref="H88:J88"/>
    <mergeCell ref="H82:J82"/>
    <mergeCell ref="F84:L84"/>
    <mergeCell ref="G85:L85"/>
    <mergeCell ref="A82:C82"/>
    <mergeCell ref="D83:L83"/>
    <mergeCell ref="A76:C76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2024-05-23T10:55:51Z</cp:lastPrinted>
  <dcterms:created xsi:type="dcterms:W3CDTF">2014-12-03T13:44:10Z</dcterms:created>
  <dcterms:modified xsi:type="dcterms:W3CDTF">2024-05-23T10:55:57Z</dcterms:modified>
</cp:coreProperties>
</file>